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/>
  <bookViews>
    <workbookView xWindow="-255" yWindow="270" windowWidth="13755" windowHeight="8340" tabRatio="904"/>
  </bookViews>
  <sheets>
    <sheet name="Viviendas Terminadas" sheetId="2" r:id="rId1"/>
    <sheet name="Terminadas publica" sheetId="22" r:id="rId2"/>
    <sheet name="Vivi. Terminadas Alquiler" sheetId="23" r:id="rId3"/>
    <sheet name="Vivi. termi Area Funcional" sheetId="4" r:id="rId4"/>
    <sheet name="Vivi Termi Capitales" sheetId="6" r:id="rId5"/>
  </sheets>
  <definedNames>
    <definedName name="_xlnm.Print_Area" localSheetId="1">'Terminadas publica'!$A$1:$K$72</definedName>
    <definedName name="_xlnm.Print_Area" localSheetId="4">'Vivi Termi Capitales'!$A$1:$J$30</definedName>
    <definedName name="_xlnm.Print_Area" localSheetId="3">'Vivi. termi Area Funcional'!$A$1:$J$170</definedName>
    <definedName name="_xlnm.Print_Area" localSheetId="2">'Vivi. Terminadas Alquiler'!$A$1:$J$61</definedName>
    <definedName name="_xlnm.Print_Area" localSheetId="0">'Viviendas Terminadas'!$A$1:$J$88</definedName>
    <definedName name="QR_Orokor">#REF!</definedName>
    <definedName name="_xlnm.Print_Titles" localSheetId="3">'Vivi. termi Area Funcional'!$1:$4</definedName>
  </definedNames>
  <calcPr calcId="145621"/>
</workbook>
</file>

<file path=xl/calcChain.xml><?xml version="1.0" encoding="utf-8"?>
<calcChain xmlns="http://schemas.openxmlformats.org/spreadsheetml/2006/main">
  <c r="J25" i="6" l="1"/>
  <c r="J18" i="6"/>
  <c r="J11" i="6"/>
  <c r="J24" i="4"/>
  <c r="J42" i="4" s="1"/>
  <c r="J60" i="4" s="1"/>
  <c r="J78" i="4" s="1"/>
  <c r="J96" i="4" s="1"/>
  <c r="J114" i="4" s="1"/>
  <c r="J132" i="4" s="1"/>
  <c r="J154" i="4" s="1"/>
  <c r="J170" i="4"/>
  <c r="J130" i="4"/>
  <c r="J111" i="4"/>
  <c r="J110" i="4"/>
  <c r="J109" i="4"/>
  <c r="J108" i="4"/>
  <c r="J107" i="4"/>
  <c r="J106" i="4"/>
  <c r="J142" i="4" s="1"/>
  <c r="J105" i="4"/>
  <c r="J104" i="4"/>
  <c r="J103" i="4"/>
  <c r="J102" i="4"/>
  <c r="J101" i="4"/>
  <c r="J100" i="4"/>
  <c r="J99" i="4"/>
  <c r="J98" i="4"/>
  <c r="J134" i="4" s="1"/>
  <c r="J97" i="4"/>
  <c r="J94" i="4"/>
  <c r="J76" i="4"/>
  <c r="J57" i="4"/>
  <c r="J147" i="4" s="1"/>
  <c r="J56" i="4"/>
  <c r="J55" i="4"/>
  <c r="J54" i="4"/>
  <c r="J53" i="4"/>
  <c r="J143" i="4" s="1"/>
  <c r="J52" i="4"/>
  <c r="J51" i="4"/>
  <c r="J50" i="4"/>
  <c r="J49" i="4"/>
  <c r="J139" i="4" s="1"/>
  <c r="J48" i="4"/>
  <c r="J47" i="4"/>
  <c r="J46" i="4"/>
  <c r="J45" i="4"/>
  <c r="J135" i="4" s="1"/>
  <c r="J44" i="4"/>
  <c r="J43" i="4"/>
  <c r="J40" i="4"/>
  <c r="J22" i="4"/>
  <c r="J13" i="23"/>
  <c r="J20" i="23" s="1"/>
  <c r="J27" i="23" s="1"/>
  <c r="J34" i="23" s="1"/>
  <c r="J41" i="23" s="1"/>
  <c r="J47" i="23" s="1"/>
  <c r="J53" i="23" s="1"/>
  <c r="J51" i="23"/>
  <c r="J44" i="23"/>
  <c r="J43" i="23"/>
  <c r="J42" i="23"/>
  <c r="J38" i="23"/>
  <c r="J31" i="23"/>
  <c r="J23" i="23"/>
  <c r="J22" i="23"/>
  <c r="J55" i="23" s="1"/>
  <c r="J21" i="23"/>
  <c r="J17" i="23"/>
  <c r="J10" i="23"/>
  <c r="J38" i="22"/>
  <c r="J44" i="22" s="1"/>
  <c r="J50" i="22" s="1"/>
  <c r="J57" i="22" s="1"/>
  <c r="J64" i="22" s="1"/>
  <c r="J32" i="22"/>
  <c r="J25" i="22"/>
  <c r="J19" i="22"/>
  <c r="J13" i="22"/>
  <c r="J60" i="22"/>
  <c r="J59" i="22"/>
  <c r="J58" i="22"/>
  <c r="J54" i="22"/>
  <c r="J48" i="22"/>
  <c r="J36" i="22"/>
  <c r="J28" i="22"/>
  <c r="J27" i="22"/>
  <c r="J26" i="22"/>
  <c r="J23" i="22"/>
  <c r="J17" i="22"/>
  <c r="J11" i="22"/>
  <c r="J70" i="2"/>
  <c r="J46" i="2"/>
  <c r="J40" i="2"/>
  <c r="J34" i="2"/>
  <c r="J28" i="2"/>
  <c r="J22" i="2"/>
  <c r="J16" i="2"/>
  <c r="J10" i="2"/>
  <c r="J85" i="2"/>
  <c r="J64" i="2"/>
  <c r="J44" i="2"/>
  <c r="J37" i="2"/>
  <c r="J38" i="2" s="1"/>
  <c r="J36" i="2"/>
  <c r="J35" i="2"/>
  <c r="J32" i="2"/>
  <c r="J26" i="2"/>
  <c r="J42" i="22" s="1"/>
  <c r="J19" i="2"/>
  <c r="J18" i="2"/>
  <c r="J17" i="2"/>
  <c r="J47" i="2" s="1"/>
  <c r="J14" i="2"/>
  <c r="J8" i="2"/>
  <c r="J141" i="4" l="1"/>
  <c r="J112" i="4"/>
  <c r="J140" i="4"/>
  <c r="J144" i="4"/>
  <c r="J54" i="23"/>
  <c r="J45" i="23"/>
  <c r="J29" i="22"/>
  <c r="J61" i="22"/>
  <c r="J65" i="22"/>
  <c r="J49" i="2"/>
  <c r="J73" i="2" s="1"/>
  <c r="J133" i="4"/>
  <c r="J67" i="22"/>
  <c r="J26" i="6"/>
  <c r="J145" i="4"/>
  <c r="J146" i="4"/>
  <c r="J58" i="4"/>
  <c r="J137" i="4"/>
  <c r="J138" i="4"/>
  <c r="J136" i="4"/>
  <c r="J56" i="23"/>
  <c r="J24" i="23"/>
  <c r="J66" i="22"/>
  <c r="J48" i="2"/>
  <c r="J72" i="2" s="1"/>
  <c r="J71" i="2"/>
  <c r="J20" i="2"/>
  <c r="I37" i="2"/>
  <c r="D130" i="4"/>
  <c r="C130" i="4"/>
  <c r="D44" i="2"/>
  <c r="C44" i="2"/>
  <c r="J57" i="23" l="1"/>
  <c r="J50" i="2"/>
  <c r="J68" i="22"/>
  <c r="J148" i="4"/>
  <c r="J74" i="2"/>
  <c r="I25" i="6"/>
  <c r="I18" i="6"/>
  <c r="I11" i="6"/>
  <c r="I170" i="4"/>
  <c r="I130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4" i="4"/>
  <c r="I76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0" i="4"/>
  <c r="I22" i="4"/>
  <c r="I51" i="23"/>
  <c r="I44" i="23"/>
  <c r="I43" i="23"/>
  <c r="I42" i="23"/>
  <c r="I38" i="23"/>
  <c r="I31" i="23"/>
  <c r="I23" i="23"/>
  <c r="I22" i="23"/>
  <c r="I21" i="23"/>
  <c r="I17" i="23"/>
  <c r="I10" i="23"/>
  <c r="I60" i="22"/>
  <c r="I59" i="22"/>
  <c r="I58" i="22"/>
  <c r="I54" i="22"/>
  <c r="I48" i="22"/>
  <c r="I36" i="22"/>
  <c r="I28" i="22"/>
  <c r="I27" i="22"/>
  <c r="I26" i="22"/>
  <c r="I23" i="22"/>
  <c r="I17" i="22"/>
  <c r="I11" i="22"/>
  <c r="I24" i="23" l="1"/>
  <c r="I56" i="23"/>
  <c r="I135" i="4"/>
  <c r="I139" i="4"/>
  <c r="I143" i="4"/>
  <c r="I147" i="4"/>
  <c r="I29" i="22"/>
  <c r="I67" i="22"/>
  <c r="I26" i="6"/>
  <c r="I136" i="4"/>
  <c r="I140" i="4"/>
  <c r="I58" i="4"/>
  <c r="I133" i="4"/>
  <c r="I137" i="4"/>
  <c r="I141" i="4"/>
  <c r="I134" i="4"/>
  <c r="I138" i="4"/>
  <c r="I142" i="4"/>
  <c r="I146" i="4"/>
  <c r="I144" i="4"/>
  <c r="I145" i="4"/>
  <c r="I112" i="4"/>
  <c r="I45" i="23"/>
  <c r="I54" i="23"/>
  <c r="I55" i="23"/>
  <c r="I61" i="22"/>
  <c r="I65" i="22"/>
  <c r="I66" i="22"/>
  <c r="I85" i="2"/>
  <c r="I64" i="2"/>
  <c r="I44" i="2"/>
  <c r="I36" i="2"/>
  <c r="I35" i="2"/>
  <c r="I32" i="2"/>
  <c r="I26" i="2"/>
  <c r="I42" i="22" s="1"/>
  <c r="I19" i="2"/>
  <c r="I18" i="2"/>
  <c r="I17" i="2"/>
  <c r="I14" i="2"/>
  <c r="I8" i="2"/>
  <c r="I148" i="4" l="1"/>
  <c r="I57" i="23"/>
  <c r="I68" i="22"/>
  <c r="I47" i="2"/>
  <c r="I20" i="2"/>
  <c r="I48" i="2"/>
  <c r="I72" i="2" s="1"/>
  <c r="I49" i="2"/>
  <c r="I73" i="2" s="1"/>
  <c r="I71" i="2"/>
  <c r="I38" i="2"/>
  <c r="C170" i="4"/>
  <c r="D170" i="4"/>
  <c r="E170" i="4"/>
  <c r="H170" i="4"/>
  <c r="G170" i="4"/>
  <c r="F170" i="4"/>
  <c r="H51" i="23"/>
  <c r="G51" i="23"/>
  <c r="F51" i="23"/>
  <c r="E51" i="23"/>
  <c r="D51" i="23"/>
  <c r="C51" i="23"/>
  <c r="H60" i="22"/>
  <c r="H59" i="22"/>
  <c r="H58" i="22"/>
  <c r="G60" i="22"/>
  <c r="G59" i="22"/>
  <c r="G58" i="22"/>
  <c r="F60" i="22"/>
  <c r="F59" i="22"/>
  <c r="F58" i="22"/>
  <c r="E60" i="22"/>
  <c r="E59" i="22"/>
  <c r="E58" i="22"/>
  <c r="D60" i="22"/>
  <c r="D59" i="22"/>
  <c r="D58" i="22"/>
  <c r="C60" i="22"/>
  <c r="C59" i="22"/>
  <c r="C58" i="22"/>
  <c r="I50" i="2" l="1"/>
  <c r="I74" i="2"/>
  <c r="H54" i="22"/>
  <c r="G54" i="22"/>
  <c r="F54" i="22"/>
  <c r="E54" i="22"/>
  <c r="D54" i="22"/>
  <c r="C54" i="22"/>
  <c r="H64" i="2" l="1"/>
  <c r="G64" i="2"/>
  <c r="F64" i="2"/>
  <c r="E64" i="2"/>
  <c r="D64" i="2"/>
  <c r="C64" i="2"/>
  <c r="H25" i="6" l="1"/>
  <c r="H18" i="6"/>
  <c r="H11" i="6"/>
  <c r="H130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4" i="4"/>
  <c r="H76" i="4"/>
  <c r="H57" i="4"/>
  <c r="H56" i="4"/>
  <c r="H55" i="4"/>
  <c r="H54" i="4"/>
  <c r="H53" i="4"/>
  <c r="H52" i="4"/>
  <c r="H51" i="4"/>
  <c r="H50" i="4"/>
  <c r="H49" i="4"/>
  <c r="H48" i="4"/>
  <c r="H47" i="4"/>
  <c r="H46" i="4"/>
  <c r="H136" i="4" s="1"/>
  <c r="H45" i="4"/>
  <c r="H135" i="4" s="1"/>
  <c r="H44" i="4"/>
  <c r="H43" i="4"/>
  <c r="H40" i="4"/>
  <c r="H22" i="4"/>
  <c r="H44" i="23"/>
  <c r="H56" i="23" s="1"/>
  <c r="H43" i="23"/>
  <c r="H42" i="23"/>
  <c r="H38" i="23"/>
  <c r="H31" i="23"/>
  <c r="H23" i="23"/>
  <c r="H22" i="23"/>
  <c r="H55" i="23" s="1"/>
  <c r="H21" i="23"/>
  <c r="H24" i="23" s="1"/>
  <c r="H17" i="23"/>
  <c r="H10" i="23"/>
  <c r="H61" i="22"/>
  <c r="H48" i="22"/>
  <c r="H36" i="22"/>
  <c r="H28" i="22"/>
  <c r="H27" i="22"/>
  <c r="H26" i="22"/>
  <c r="H23" i="22"/>
  <c r="H17" i="22"/>
  <c r="H11" i="22"/>
  <c r="H85" i="2"/>
  <c r="H44" i="2"/>
  <c r="H37" i="2"/>
  <c r="H36" i="2"/>
  <c r="H35" i="2"/>
  <c r="H32" i="2"/>
  <c r="H26" i="2"/>
  <c r="H42" i="22" s="1"/>
  <c r="H19" i="2"/>
  <c r="H18" i="2"/>
  <c r="H17" i="2"/>
  <c r="H14" i="2"/>
  <c r="H8" i="2"/>
  <c r="H54" i="23" l="1"/>
  <c r="H137" i="4"/>
  <c r="H65" i="22"/>
  <c r="H49" i="2"/>
  <c r="H73" i="2" s="1"/>
  <c r="H38" i="2"/>
  <c r="H47" i="2"/>
  <c r="H71" i="2" s="1"/>
  <c r="H26" i="6"/>
  <c r="H139" i="4"/>
  <c r="H134" i="4"/>
  <c r="H138" i="4"/>
  <c r="H142" i="4"/>
  <c r="H146" i="4"/>
  <c r="H143" i="4"/>
  <c r="H133" i="4"/>
  <c r="H147" i="4"/>
  <c r="H140" i="4"/>
  <c r="H141" i="4"/>
  <c r="H145" i="4"/>
  <c r="H58" i="4"/>
  <c r="H144" i="4"/>
  <c r="H112" i="4"/>
  <c r="H45" i="23"/>
  <c r="H57" i="23"/>
  <c r="H67" i="22"/>
  <c r="H29" i="22"/>
  <c r="H66" i="22"/>
  <c r="H20" i="2"/>
  <c r="H48" i="2"/>
  <c r="H72" i="2" s="1"/>
  <c r="C56" i="4"/>
  <c r="D56" i="4"/>
  <c r="E56" i="4"/>
  <c r="F56" i="4"/>
  <c r="G56" i="4"/>
  <c r="C57" i="4"/>
  <c r="D57" i="4"/>
  <c r="E57" i="4"/>
  <c r="F57" i="4"/>
  <c r="G57" i="4"/>
  <c r="H74" i="2" l="1"/>
  <c r="H68" i="22"/>
  <c r="H50" i="2"/>
  <c r="H148" i="4"/>
  <c r="E61" i="22" l="1"/>
  <c r="G61" i="22"/>
  <c r="F61" i="22"/>
  <c r="A4" i="4"/>
  <c r="A2" i="4"/>
  <c r="A4" i="23"/>
  <c r="A2" i="23"/>
  <c r="G48" i="22"/>
  <c r="G36" i="22"/>
  <c r="G28" i="22"/>
  <c r="G67" i="22" s="1"/>
  <c r="G27" i="22"/>
  <c r="G66" i="22" s="1"/>
  <c r="G26" i="22"/>
  <c r="G65" i="22" s="1"/>
  <c r="G23" i="22"/>
  <c r="G17" i="22"/>
  <c r="G11" i="22"/>
  <c r="G44" i="23"/>
  <c r="G43" i="23"/>
  <c r="G42" i="23"/>
  <c r="G38" i="23"/>
  <c r="G31" i="23"/>
  <c r="G23" i="23"/>
  <c r="G22" i="23"/>
  <c r="G24" i="23" s="1"/>
  <c r="G21" i="23"/>
  <c r="G17" i="23"/>
  <c r="G10" i="23"/>
  <c r="G130" i="4"/>
  <c r="G111" i="4"/>
  <c r="G147" i="4" s="1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4" i="4"/>
  <c r="G76" i="4"/>
  <c r="G55" i="4"/>
  <c r="G54" i="4"/>
  <c r="G53" i="4"/>
  <c r="G52" i="4"/>
  <c r="G142" i="4" s="1"/>
  <c r="G51" i="4"/>
  <c r="G50" i="4"/>
  <c r="G49" i="4"/>
  <c r="G48" i="4"/>
  <c r="G47" i="4"/>
  <c r="G46" i="4"/>
  <c r="G45" i="4"/>
  <c r="G44" i="4"/>
  <c r="G134" i="4" s="1"/>
  <c r="G43" i="4"/>
  <c r="G40" i="4"/>
  <c r="G22" i="4"/>
  <c r="G25" i="6"/>
  <c r="G18" i="6"/>
  <c r="G11" i="6"/>
  <c r="G19" i="2"/>
  <c r="G18" i="2"/>
  <c r="G17" i="2"/>
  <c r="G85" i="2"/>
  <c r="G44" i="2"/>
  <c r="G37" i="2"/>
  <c r="G36" i="2"/>
  <c r="G35" i="2"/>
  <c r="G32" i="2"/>
  <c r="G26" i="2"/>
  <c r="G42" i="22" s="1"/>
  <c r="G14" i="2"/>
  <c r="G8" i="2"/>
  <c r="F25" i="6"/>
  <c r="F18" i="6"/>
  <c r="F11" i="6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4" i="4"/>
  <c r="F76" i="4"/>
  <c r="F55" i="4"/>
  <c r="F54" i="4"/>
  <c r="F144" i="4" s="1"/>
  <c r="F53" i="4"/>
  <c r="F52" i="4"/>
  <c r="F51" i="4"/>
  <c r="F50" i="4"/>
  <c r="F49" i="4"/>
  <c r="F48" i="4"/>
  <c r="F47" i="4"/>
  <c r="F46" i="4"/>
  <c r="F136" i="4" s="1"/>
  <c r="F45" i="4"/>
  <c r="F44" i="4"/>
  <c r="F43" i="4"/>
  <c r="F40" i="4"/>
  <c r="F22" i="4"/>
  <c r="F44" i="23"/>
  <c r="F43" i="23"/>
  <c r="F55" i="23" s="1"/>
  <c r="F42" i="23"/>
  <c r="F38" i="23"/>
  <c r="F31" i="23"/>
  <c r="F23" i="23"/>
  <c r="F22" i="23"/>
  <c r="F21" i="23"/>
  <c r="F17" i="23"/>
  <c r="F10" i="23"/>
  <c r="F48" i="22"/>
  <c r="F36" i="22"/>
  <c r="F28" i="22"/>
  <c r="F27" i="22"/>
  <c r="F66" i="22" s="1"/>
  <c r="F26" i="22"/>
  <c r="F23" i="22"/>
  <c r="F17" i="22"/>
  <c r="F11" i="22"/>
  <c r="F85" i="2"/>
  <c r="F44" i="2"/>
  <c r="F37" i="2"/>
  <c r="F36" i="2"/>
  <c r="F35" i="2"/>
  <c r="F32" i="2"/>
  <c r="F26" i="2"/>
  <c r="F42" i="22" s="1"/>
  <c r="F19" i="2"/>
  <c r="F18" i="2"/>
  <c r="F17" i="2"/>
  <c r="F14" i="2"/>
  <c r="F8" i="2"/>
  <c r="E27" i="22"/>
  <c r="E66" i="22" s="1"/>
  <c r="E28" i="22"/>
  <c r="E26" i="22"/>
  <c r="E65" i="22" s="1"/>
  <c r="E23" i="22"/>
  <c r="D23" i="22"/>
  <c r="C23" i="22"/>
  <c r="E44" i="2"/>
  <c r="A30" i="6"/>
  <c r="A152" i="4"/>
  <c r="A61" i="23"/>
  <c r="A72" i="22"/>
  <c r="E31" i="23"/>
  <c r="E25" i="6"/>
  <c r="E18" i="6"/>
  <c r="E11" i="6"/>
  <c r="E97" i="4"/>
  <c r="E43" i="4"/>
  <c r="E98" i="4"/>
  <c r="E44" i="4"/>
  <c r="E99" i="4"/>
  <c r="E45" i="4"/>
  <c r="E100" i="4"/>
  <c r="E46" i="4"/>
  <c r="E101" i="4"/>
  <c r="E47" i="4"/>
  <c r="E102" i="4"/>
  <c r="E48" i="4"/>
  <c r="E103" i="4"/>
  <c r="E49" i="4"/>
  <c r="E104" i="4"/>
  <c r="E122" i="4" s="1"/>
  <c r="E50" i="4"/>
  <c r="E105" i="4"/>
  <c r="E51" i="4"/>
  <c r="E106" i="4"/>
  <c r="E124" i="4" s="1"/>
  <c r="E52" i="4"/>
  <c r="E107" i="4"/>
  <c r="E125" i="4" s="1"/>
  <c r="E53" i="4"/>
  <c r="E108" i="4"/>
  <c r="E54" i="4"/>
  <c r="E109" i="4"/>
  <c r="E55" i="4"/>
  <c r="E110" i="4"/>
  <c r="E111" i="4"/>
  <c r="E129" i="4" s="1"/>
  <c r="E94" i="4"/>
  <c r="E76" i="4"/>
  <c r="E40" i="4"/>
  <c r="E22" i="4"/>
  <c r="E42" i="23"/>
  <c r="E21" i="23"/>
  <c r="E43" i="23"/>
  <c r="E55" i="23" s="1"/>
  <c r="E22" i="23"/>
  <c r="E44" i="23"/>
  <c r="E23" i="23"/>
  <c r="E38" i="23"/>
  <c r="E17" i="23"/>
  <c r="E10" i="23"/>
  <c r="E48" i="22"/>
  <c r="E26" i="2"/>
  <c r="E42" i="22" s="1"/>
  <c r="E36" i="22"/>
  <c r="E17" i="22"/>
  <c r="E11" i="22"/>
  <c r="E85" i="2"/>
  <c r="E35" i="2"/>
  <c r="E17" i="2"/>
  <c r="E36" i="2"/>
  <c r="E18" i="2"/>
  <c r="E37" i="2"/>
  <c r="E19" i="2"/>
  <c r="E32" i="2"/>
  <c r="E14" i="2"/>
  <c r="E8" i="2"/>
  <c r="D25" i="6"/>
  <c r="D11" i="6"/>
  <c r="D18" i="6"/>
  <c r="D97" i="4"/>
  <c r="D43" i="4"/>
  <c r="D98" i="4"/>
  <c r="D44" i="4"/>
  <c r="D99" i="4"/>
  <c r="D45" i="4"/>
  <c r="D100" i="4"/>
  <c r="D46" i="4"/>
  <c r="D101" i="4"/>
  <c r="D47" i="4"/>
  <c r="D102" i="4"/>
  <c r="D48" i="4"/>
  <c r="D103" i="4"/>
  <c r="D49" i="4"/>
  <c r="D104" i="4"/>
  <c r="D50" i="4"/>
  <c r="D105" i="4"/>
  <c r="D51" i="4"/>
  <c r="D106" i="4"/>
  <c r="D52" i="4"/>
  <c r="D107" i="4"/>
  <c r="D53" i="4"/>
  <c r="D108" i="4"/>
  <c r="D54" i="4"/>
  <c r="D109" i="4"/>
  <c r="D55" i="4"/>
  <c r="D110" i="4"/>
  <c r="D146" i="4" s="1"/>
  <c r="D111" i="4"/>
  <c r="D147" i="4" s="1"/>
  <c r="D94" i="4"/>
  <c r="D76" i="4"/>
  <c r="D40" i="4"/>
  <c r="D22" i="4"/>
  <c r="D42" i="23"/>
  <c r="D54" i="23" s="1"/>
  <c r="D21" i="23"/>
  <c r="D43" i="23"/>
  <c r="D22" i="23"/>
  <c r="D44" i="23"/>
  <c r="D56" i="23" s="1"/>
  <c r="D23" i="23"/>
  <c r="D38" i="23"/>
  <c r="D31" i="23"/>
  <c r="D17" i="23"/>
  <c r="D10" i="23"/>
  <c r="D26" i="22"/>
  <c r="D27" i="22"/>
  <c r="D61" i="22"/>
  <c r="D28" i="22"/>
  <c r="D67" i="22" s="1"/>
  <c r="D48" i="22"/>
  <c r="D26" i="2"/>
  <c r="D42" i="22" s="1"/>
  <c r="D36" i="22"/>
  <c r="D17" i="22"/>
  <c r="D11" i="22"/>
  <c r="D85" i="2"/>
  <c r="D17" i="2"/>
  <c r="D35" i="2"/>
  <c r="D18" i="2"/>
  <c r="D36" i="2"/>
  <c r="D19" i="2"/>
  <c r="D37" i="2"/>
  <c r="D32" i="2"/>
  <c r="D14" i="2"/>
  <c r="D8" i="2"/>
  <c r="C21" i="23"/>
  <c r="C22" i="23"/>
  <c r="C23" i="23"/>
  <c r="C44" i="23"/>
  <c r="C43" i="23"/>
  <c r="C42" i="23"/>
  <c r="C54" i="23" s="1"/>
  <c r="C85" i="2"/>
  <c r="C11" i="6"/>
  <c r="C18" i="6"/>
  <c r="C25" i="6"/>
  <c r="C43" i="4"/>
  <c r="C97" i="4"/>
  <c r="C44" i="4"/>
  <c r="C98" i="4"/>
  <c r="C45" i="4"/>
  <c r="C99" i="4"/>
  <c r="C46" i="4"/>
  <c r="C100" i="4"/>
  <c r="C47" i="4"/>
  <c r="C101" i="4"/>
  <c r="C48" i="4"/>
  <c r="C102" i="4"/>
  <c r="C49" i="4"/>
  <c r="C103" i="4"/>
  <c r="C104" i="4"/>
  <c r="C50" i="4"/>
  <c r="C105" i="4"/>
  <c r="C51" i="4"/>
  <c r="C106" i="4"/>
  <c r="C52" i="4"/>
  <c r="C53" i="4"/>
  <c r="C107" i="4"/>
  <c r="C54" i="4"/>
  <c r="C108" i="4"/>
  <c r="C55" i="4"/>
  <c r="C109" i="4"/>
  <c r="C110" i="4"/>
  <c r="C146" i="4" s="1"/>
  <c r="C111" i="4"/>
  <c r="C147" i="4" s="1"/>
  <c r="C94" i="4"/>
  <c r="C76" i="4"/>
  <c r="C40" i="4"/>
  <c r="C22" i="4"/>
  <c r="C38" i="23"/>
  <c r="C31" i="23"/>
  <c r="C17" i="23"/>
  <c r="C10" i="23"/>
  <c r="C48" i="22"/>
  <c r="C26" i="2"/>
  <c r="C42" i="22" s="1"/>
  <c r="C36" i="22"/>
  <c r="C17" i="22"/>
  <c r="C11" i="22"/>
  <c r="C26" i="22"/>
  <c r="C27" i="22"/>
  <c r="C28" i="22"/>
  <c r="C17" i="2"/>
  <c r="C35" i="2"/>
  <c r="C18" i="2"/>
  <c r="C36" i="2"/>
  <c r="C19" i="2"/>
  <c r="C37" i="2"/>
  <c r="C49" i="2" s="1"/>
  <c r="C32" i="2"/>
  <c r="C14" i="2"/>
  <c r="C8" i="2"/>
  <c r="F127" i="4"/>
  <c r="F128" i="4"/>
  <c r="C45" i="23"/>
  <c r="D45" i="23"/>
  <c r="E24" i="23"/>
  <c r="E45" i="23"/>
  <c r="D38" i="2"/>
  <c r="E127" i="4"/>
  <c r="E123" i="4"/>
  <c r="E128" i="4"/>
  <c r="F49" i="2"/>
  <c r="F73" i="2" s="1"/>
  <c r="E121" i="4"/>
  <c r="C55" i="23" l="1"/>
  <c r="C24" i="23"/>
  <c r="E56" i="23"/>
  <c r="E54" i="23"/>
  <c r="F54" i="23"/>
  <c r="G56" i="23"/>
  <c r="C56" i="23"/>
  <c r="G54" i="23"/>
  <c r="D55" i="23"/>
  <c r="F56" i="23"/>
  <c r="G55" i="23"/>
  <c r="C135" i="4"/>
  <c r="G26" i="6"/>
  <c r="E26" i="6"/>
  <c r="F24" i="23"/>
  <c r="F45" i="23"/>
  <c r="E29" i="22"/>
  <c r="C65" i="22"/>
  <c r="F29" i="22"/>
  <c r="E47" i="2"/>
  <c r="E71" i="2" s="1"/>
  <c r="E38" i="2"/>
  <c r="G38" i="2"/>
  <c r="G48" i="2"/>
  <c r="G72" i="2" s="1"/>
  <c r="G145" i="4"/>
  <c r="D137" i="4"/>
  <c r="D135" i="4"/>
  <c r="D133" i="4"/>
  <c r="E137" i="4"/>
  <c r="E135" i="4"/>
  <c r="E133" i="4"/>
  <c r="F57" i="23"/>
  <c r="E48" i="2"/>
  <c r="E72" i="2" s="1"/>
  <c r="E146" i="4"/>
  <c r="E145" i="4"/>
  <c r="C73" i="2"/>
  <c r="C47" i="2"/>
  <c r="C71" i="2" s="1"/>
  <c r="E141" i="4"/>
  <c r="F133" i="4"/>
  <c r="F141" i="4"/>
  <c r="F112" i="4"/>
  <c r="F146" i="4"/>
  <c r="F26" i="6"/>
  <c r="G135" i="4"/>
  <c r="G143" i="4"/>
  <c r="D49" i="2"/>
  <c r="D73" i="2" s="1"/>
  <c r="D47" i="2"/>
  <c r="D71" i="2" s="1"/>
  <c r="D29" i="22"/>
  <c r="E57" i="23"/>
  <c r="F38" i="2"/>
  <c r="F135" i="4"/>
  <c r="G133" i="4"/>
  <c r="G137" i="4"/>
  <c r="G141" i="4"/>
  <c r="E139" i="4"/>
  <c r="C134" i="4"/>
  <c r="G136" i="4"/>
  <c r="G144" i="4"/>
  <c r="C112" i="4"/>
  <c r="F129" i="4"/>
  <c r="F147" i="4" s="1"/>
  <c r="C143" i="4"/>
  <c r="C137" i="4"/>
  <c r="C133" i="4"/>
  <c r="D144" i="4"/>
  <c r="D142" i="4"/>
  <c r="D138" i="4"/>
  <c r="F134" i="4"/>
  <c r="F138" i="4"/>
  <c r="F142" i="4"/>
  <c r="F139" i="4"/>
  <c r="E144" i="4"/>
  <c r="G140" i="4"/>
  <c r="F58" i="4"/>
  <c r="D139" i="4"/>
  <c r="F145" i="4"/>
  <c r="C142" i="4"/>
  <c r="C140" i="4"/>
  <c r="D143" i="4"/>
  <c r="C145" i="4"/>
  <c r="C139" i="4"/>
  <c r="C58" i="4"/>
  <c r="F143" i="4"/>
  <c r="E147" i="4"/>
  <c r="E58" i="4"/>
  <c r="E136" i="4"/>
  <c r="E143" i="4"/>
  <c r="C144" i="4"/>
  <c r="D140" i="4"/>
  <c r="G146" i="4"/>
  <c r="C136" i="4"/>
  <c r="G139" i="4"/>
  <c r="C67" i="22"/>
  <c r="C29" i="22"/>
  <c r="C61" i="22"/>
  <c r="C66" i="22"/>
  <c r="F67" i="22"/>
  <c r="D66" i="22"/>
  <c r="D65" i="22"/>
  <c r="E142" i="4"/>
  <c r="E120" i="4"/>
  <c r="E138" i="4" s="1"/>
  <c r="E112" i="4"/>
  <c r="D136" i="4"/>
  <c r="D112" i="4"/>
  <c r="D58" i="4"/>
  <c r="D134" i="4"/>
  <c r="E140" i="4"/>
  <c r="E116" i="4"/>
  <c r="D145" i="4"/>
  <c r="G68" i="22"/>
  <c r="C141" i="4"/>
  <c r="C26" i="6"/>
  <c r="D24" i="23"/>
  <c r="D141" i="4"/>
  <c r="F137" i="4"/>
  <c r="F140" i="4"/>
  <c r="E67" i="22"/>
  <c r="E68" i="22" s="1"/>
  <c r="G112" i="4"/>
  <c r="C48" i="2"/>
  <c r="C72" i="2" s="1"/>
  <c r="C74" i="2" s="1"/>
  <c r="D26" i="6"/>
  <c r="E49" i="2"/>
  <c r="E73" i="2" s="1"/>
  <c r="G138" i="4"/>
  <c r="C38" i="2"/>
  <c r="C138" i="4"/>
  <c r="F47" i="2"/>
  <c r="F71" i="2" s="1"/>
  <c r="F65" i="22"/>
  <c r="G57" i="23"/>
  <c r="G58" i="4"/>
  <c r="G45" i="23"/>
  <c r="G29" i="22"/>
  <c r="G49" i="2"/>
  <c r="G73" i="2" s="1"/>
  <c r="G20" i="2"/>
  <c r="C20" i="2"/>
  <c r="D20" i="2"/>
  <c r="E20" i="2"/>
  <c r="G47" i="2"/>
  <c r="G71" i="2" s="1"/>
  <c r="F20" i="2"/>
  <c r="D48" i="2"/>
  <c r="D72" i="2" s="1"/>
  <c r="F48" i="2"/>
  <c r="F72" i="2" s="1"/>
  <c r="G74" i="2" l="1"/>
  <c r="E74" i="2"/>
  <c r="F74" i="2"/>
  <c r="D74" i="2"/>
  <c r="C57" i="23"/>
  <c r="D57" i="23"/>
  <c r="C68" i="22"/>
  <c r="F68" i="22"/>
  <c r="C50" i="2"/>
  <c r="G50" i="2"/>
  <c r="D50" i="2"/>
  <c r="E50" i="2"/>
  <c r="F130" i="4"/>
  <c r="D68" i="22"/>
  <c r="E130" i="4"/>
  <c r="E134" i="4"/>
  <c r="E148" i="4"/>
  <c r="D148" i="4"/>
  <c r="C148" i="4"/>
  <c r="F148" i="4"/>
  <c r="G148" i="4"/>
  <c r="F50" i="2"/>
</calcChain>
</file>

<file path=xl/sharedStrings.xml><?xml version="1.0" encoding="utf-8"?>
<sst xmlns="http://schemas.openxmlformats.org/spreadsheetml/2006/main" count="357" uniqueCount="75">
  <si>
    <t>Bizkaia</t>
  </si>
  <si>
    <t>Gipuzkoa</t>
  </si>
  <si>
    <t>VIVIENDAS LIBRES TERMINADAS SEGÚN AÑO POR TERRITORIOS HISTÓRICOS</t>
  </si>
  <si>
    <t>Vitoria-Gasteiz</t>
  </si>
  <si>
    <t>Laguardia</t>
  </si>
  <si>
    <t>Eibar</t>
  </si>
  <si>
    <t>Zarautz-Azpeitia</t>
  </si>
  <si>
    <t>Arrasate-Bergara</t>
  </si>
  <si>
    <t>Beasain-Zumarraga</t>
  </si>
  <si>
    <t>Tolosa</t>
  </si>
  <si>
    <t>Mungia</t>
  </si>
  <si>
    <t>Balmaseda-Zalla</t>
  </si>
  <si>
    <t>Igorre</t>
  </si>
  <si>
    <t>Durango</t>
  </si>
  <si>
    <t>Gernika-Markina</t>
  </si>
  <si>
    <t>Bilbao</t>
  </si>
  <si>
    <t>Donostia-San Sebastián</t>
  </si>
  <si>
    <t>Fuente: calificaciones provisionales y definitivas de VPO y actas de replanteo y de recepción provisional de viviendas sociales.</t>
  </si>
  <si>
    <t>EAE / CAV</t>
  </si>
  <si>
    <t>VISESA</t>
  </si>
  <si>
    <t>Iturria: BOEen behin behineko eta behin betiko kalifikazioak eta ESen hasierako akta eta behin behineko hartze agiria</t>
  </si>
  <si>
    <t>BOE sust. Pribatua
VPO pr. Privada</t>
  </si>
  <si>
    <t>EESS sust. Pribatua
VVSS pr. Privada</t>
  </si>
  <si>
    <t>Araba / Álava</t>
  </si>
  <si>
    <t>Iturria: BOE behin-behineko eta behin betiko kalifikazioak eta EE SS zuinketa-akta eta behin-behineko onarpen-akta</t>
  </si>
  <si>
    <t>EL / VL</t>
  </si>
  <si>
    <t>BOE Saileko Kontzer.
VPO concert. Dpto.</t>
  </si>
  <si>
    <t>EESS Saila
VVSS Departamento</t>
  </si>
  <si>
    <t>SAILA / DEPARTAMENTO</t>
  </si>
  <si>
    <t>Sozialak Visesa
Sociales Visesa</t>
  </si>
  <si>
    <t>BOE Visesa
VPO Visesa</t>
  </si>
  <si>
    <t>ETXEBIZITA LIBRE BUKATUAK URTEKA ETA LURRALDEKA</t>
  </si>
  <si>
    <t>Laudio / Llodio</t>
  </si>
  <si>
    <t>Guztira / Total</t>
  </si>
  <si>
    <t>GUZTIRA / TOTAL</t>
  </si>
  <si>
    <t>EESS sust pribatua
VVSS pr.privada</t>
  </si>
  <si>
    <t>BOE gainerakoak
VPO resto</t>
  </si>
  <si>
    <t>BOE kontzer.
VPO concert.</t>
  </si>
  <si>
    <t>BOE Guztira
VPO Total</t>
  </si>
  <si>
    <t>EESS Guztira
VVSS Total</t>
  </si>
  <si>
    <t>Visesa Guztira
Visesa Total</t>
  </si>
  <si>
    <t>Saila Guztira
Departamento Total</t>
  </si>
  <si>
    <t>Guztira ekimen publikoa
Total iniciativa pública</t>
  </si>
  <si>
    <t>Udalerria/Municipio</t>
  </si>
  <si>
    <t>Mota / Tipo</t>
  </si>
  <si>
    <t>Araba/Alava</t>
  </si>
  <si>
    <t>EAE/CAV</t>
  </si>
  <si>
    <t>Álava Central</t>
  </si>
  <si>
    <t>Bilbao Metropolitano</t>
  </si>
  <si>
    <t>Fuente: calificaciones provisionales y definitivas de VPO y actas de replanteo y de recepción provisional de VVSS</t>
  </si>
  <si>
    <t>Fuente: calificaciones provisionales y definitivas de VPO y actas de replanteo y de recepción provisional de VVSS.</t>
  </si>
  <si>
    <t>Etxebizitza Tasatu Autonomikoak Viviendas Tasadas Autonómicas</t>
  </si>
  <si>
    <t>Eusko Jaurlaritzaren administrazio-sailkapena duten etxebizitzak guztira
Total viviendas sujetas a calificación administrativa Gobierno Vasco</t>
  </si>
  <si>
    <t xml:space="preserve">ETXEBIZITZA BABESTU BUKATUAK URTEKA ETA EGITURAZKO ESKUALDEKA. </t>
  </si>
  <si>
    <t xml:space="preserve">VIVIENDAS PROTEGIDAS TERMINADAS POR AÑO Y ÁREAS FUNCIONALES.  </t>
  </si>
  <si>
    <t xml:space="preserve">ALOKAIRUAN BUKATUTAKO ETXEBIZITZAK  URTEKA ETA LURRALDEKA. </t>
  </si>
  <si>
    <t xml:space="preserve">EKIMEN PUBLIKOAK BUKATUTAKO BABESTUTAKO ETXEBIZITZAK URTEKA ETA LURRALDEKA. </t>
  </si>
  <si>
    <t xml:space="preserve">VIVIENDAS PROTEGIDAS TERMINADAS DE INICIATIVA PÚBLICA SEGÚN AÑO POR TT HH. </t>
  </si>
  <si>
    <t>SAILKO ZUZKIDURAKO BIZITOKIAK BUKATUAK URTEKA ETA LURRALDEKA</t>
  </si>
  <si>
    <t>Guztira BOE+EESS+Sailko ZB
Total VPO+VVSS+AD Departamento</t>
  </si>
  <si>
    <t>ZB Saila
ADAs Departamento</t>
  </si>
  <si>
    <t>Guztira BOE+EESS+ZB
Total VPO+VVSS+ADAs</t>
  </si>
  <si>
    <t>Zuzkidurako bizitokiak
Aloj. Dotacionales</t>
  </si>
  <si>
    <t>ALOJAMIENTOS DOTACIONALES DEL DEPARTAMENTO TERMINADOS POR AÑO Y TT HH</t>
  </si>
  <si>
    <t>VIVIENDAS PROTEGIDAS TERMINADAS EN ALQUILER POR AÑO Y TT HH</t>
  </si>
  <si>
    <t>Iturria: Fomento Ministerioa/Fuente: Ministerio de Fomento</t>
  </si>
  <si>
    <t>ETXEBIZITZA BABESTU BUKATUAK URTEKA ETA LURRALDEKA. 2018ko 1. hiruhilekoan arte</t>
  </si>
  <si>
    <t>VIVIENDAS PROTEGIDAS TERMINADAS SEGÚN AÑO POR TT HH. Hasta 1er trimestre de 2018</t>
  </si>
  <si>
    <t>2018ko 1. hiruhilekoan arte</t>
  </si>
  <si>
    <t>Hasta 1er trimestre de 2018</t>
  </si>
  <si>
    <t>Hiru hiriburuetan bukatutako etxebizitzak. 2018ko 1. hiruhilekoan arte</t>
  </si>
  <si>
    <t>Viviendas terminadas en las tres capitales.  Hasta 1er trimestre de 2018</t>
  </si>
  <si>
    <t>Azkenengo eguneratzea 2018/04/16 - Última actualización a 16/04/2018</t>
  </si>
  <si>
    <t>2018(*)</t>
  </si>
  <si>
    <t>(*) Daturik gabe/Sin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</si>
</sst>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9">
    <font>
      <sz val="10"/>
      <name val="MS Sans"/>
    </font>
    <font>
      <sz val="10"/>
      <name val="MS Sans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indexed="10"/>
      <name val="Verdana"/>
      <family val="2"/>
    </font>
    <font>
      <i/>
      <sz val="9"/>
      <name val="Verdana"/>
      <family val="2"/>
    </font>
    <font>
      <i/>
      <sz val="8"/>
      <name val="Verdana"/>
      <family val="2"/>
    </font>
    <font>
      <b/>
      <i/>
      <sz val="9"/>
      <name val="Verdana"/>
      <family val="2"/>
    </font>
    <font>
      <b/>
      <sz val="8"/>
      <name val="Verdana"/>
      <family val="2"/>
    </font>
    <font>
      <sz val="10"/>
      <color indexed="10"/>
      <name val="Verdana"/>
      <family val="2"/>
    </font>
    <font>
      <sz val="12"/>
      <name val="Helv"/>
    </font>
    <font>
      <sz val="7"/>
      <name val="Verdana"/>
      <family val="2"/>
    </font>
    <font>
      <sz val="7.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1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/>
    <xf numFmtId="0" fontId="8" fillId="0" borderId="11" xfId="0" applyFont="1" applyFill="1" applyBorder="1" applyAlignment="1">
      <alignment horizontal="left" wrapText="1"/>
    </xf>
    <xf numFmtId="0" fontId="10" fillId="0" borderId="0" xfId="0" applyFont="1"/>
    <xf numFmtId="3" fontId="9" fillId="0" borderId="0" xfId="0" applyNumberFormat="1" applyFont="1"/>
    <xf numFmtId="0" fontId="9" fillId="0" borderId="0" xfId="0" applyFont="1" applyBorder="1"/>
    <xf numFmtId="0" fontId="12" fillId="0" borderId="3" xfId="0" applyFont="1" applyFill="1" applyBorder="1" applyAlignment="1">
      <alignment horizontal="center"/>
    </xf>
    <xf numFmtId="3" fontId="6" fillId="0" borderId="4" xfId="0" applyNumberFormat="1" applyFont="1" applyFill="1" applyBorder="1" applyAlignment="1"/>
    <xf numFmtId="3" fontId="6" fillId="0" borderId="5" xfId="0" applyNumberFormat="1" applyFont="1" applyFill="1" applyBorder="1" applyAlignment="1"/>
    <xf numFmtId="3" fontId="6" fillId="0" borderId="1" xfId="0" applyNumberFormat="1" applyFont="1" applyFill="1" applyBorder="1" applyAlignment="1"/>
    <xf numFmtId="3" fontId="6" fillId="0" borderId="0" xfId="0" applyNumberFormat="1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0" fontId="6" fillId="0" borderId="0" xfId="3" applyFont="1"/>
    <xf numFmtId="0" fontId="8" fillId="0" borderId="0" xfId="3" applyFont="1"/>
    <xf numFmtId="0" fontId="9" fillId="0" borderId="0" xfId="3" applyFont="1"/>
    <xf numFmtId="0" fontId="9" fillId="0" borderId="12" xfId="3" applyFont="1" applyFill="1" applyBorder="1" applyAlignment="1">
      <alignment horizontal="left"/>
    </xf>
    <xf numFmtId="0" fontId="9" fillId="0" borderId="13" xfId="3" applyFont="1" applyFill="1" applyBorder="1" applyAlignment="1">
      <alignment horizontal="left"/>
    </xf>
    <xf numFmtId="0" fontId="8" fillId="0" borderId="14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0" fontId="8" fillId="0" borderId="11" xfId="3" applyFont="1" applyFill="1" applyBorder="1" applyAlignment="1">
      <alignment horizontal="left" wrapText="1"/>
    </xf>
    <xf numFmtId="0" fontId="7" fillId="0" borderId="0" xfId="3" applyFont="1"/>
    <xf numFmtId="3" fontId="6" fillId="0" borderId="4" xfId="3" applyNumberFormat="1" applyFont="1" applyFill="1" applyBorder="1" applyAlignment="1"/>
    <xf numFmtId="3" fontId="6" fillId="0" borderId="5" xfId="3" applyNumberFormat="1" applyFont="1" applyFill="1" applyBorder="1" applyAlignment="1"/>
    <xf numFmtId="3" fontId="6" fillId="0" borderId="8" xfId="3" applyNumberFormat="1" applyFont="1" applyFill="1" applyBorder="1" applyAlignment="1"/>
    <xf numFmtId="3" fontId="6" fillId="0" borderId="9" xfId="3" applyNumberFormat="1" applyFont="1" applyFill="1" applyBorder="1" applyAlignment="1"/>
    <xf numFmtId="0" fontId="0" fillId="0" borderId="0" xfId="0" applyAlignment="1"/>
    <xf numFmtId="0" fontId="9" fillId="0" borderId="0" xfId="2" applyFont="1"/>
    <xf numFmtId="0" fontId="9" fillId="0" borderId="12" xfId="2" applyFont="1" applyFill="1" applyBorder="1" applyAlignment="1">
      <alignment horizontal="left"/>
    </xf>
    <xf numFmtId="0" fontId="8" fillId="0" borderId="14" xfId="2" applyFont="1" applyFill="1" applyBorder="1" applyAlignment="1">
      <alignment horizontal="center"/>
    </xf>
    <xf numFmtId="0" fontId="6" fillId="0" borderId="0" xfId="2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3" fontId="6" fillId="0" borderId="0" xfId="2" applyNumberFormat="1" applyFont="1" applyBorder="1"/>
    <xf numFmtId="3" fontId="8" fillId="2" borderId="15" xfId="4" applyNumberFormat="1" applyFont="1" applyFill="1" applyBorder="1" applyAlignment="1">
      <alignment horizontal="left"/>
    </xf>
    <xf numFmtId="0" fontId="5" fillId="0" borderId="0" xfId="0" applyFont="1"/>
    <xf numFmtId="0" fontId="5" fillId="0" borderId="0" xfId="3" applyFont="1"/>
    <xf numFmtId="0" fontId="15" fillId="0" borderId="0" xfId="3" applyFont="1"/>
    <xf numFmtId="0" fontId="6" fillId="0" borderId="0" xfId="0" applyFont="1" applyAlignment="1"/>
    <xf numFmtId="0" fontId="9" fillId="0" borderId="0" xfId="0" quotePrefix="1" applyFont="1"/>
    <xf numFmtId="0" fontId="8" fillId="0" borderId="0" xfId="0" quotePrefix="1" applyFont="1"/>
    <xf numFmtId="0" fontId="11" fillId="0" borderId="0" xfId="0" applyFont="1"/>
    <xf numFmtId="0" fontId="6" fillId="0" borderId="0" xfId="0" applyFont="1" applyFill="1" applyBorder="1" applyAlignment="1"/>
    <xf numFmtId="0" fontId="8" fillId="0" borderId="16" xfId="0" applyFont="1" applyFill="1" applyBorder="1" applyAlignment="1">
      <alignment horizontal="left"/>
    </xf>
    <xf numFmtId="0" fontId="9" fillId="0" borderId="10" xfId="0" applyFont="1" applyBorder="1"/>
    <xf numFmtId="0" fontId="10" fillId="0" borderId="10" xfId="0" applyFont="1" applyBorder="1"/>
    <xf numFmtId="0" fontId="8" fillId="0" borderId="10" xfId="0" applyFont="1" applyFill="1" applyBorder="1" applyAlignment="1">
      <alignment horizontal="left"/>
    </xf>
    <xf numFmtId="0" fontId="3" fillId="0" borderId="16" xfId="0" applyFont="1" applyBorder="1"/>
    <xf numFmtId="0" fontId="8" fillId="0" borderId="16" xfId="3" applyFont="1" applyFill="1" applyBorder="1" applyAlignment="1">
      <alignment horizontal="left"/>
    </xf>
    <xf numFmtId="0" fontId="5" fillId="0" borderId="10" xfId="3" applyFont="1" applyBorder="1"/>
    <xf numFmtId="0" fontId="8" fillId="0" borderId="0" xfId="2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 applyAlignment="1">
      <alignment horizontal="left"/>
    </xf>
    <xf numFmtId="3" fontId="8" fillId="2" borderId="19" xfId="4" applyNumberFormat="1" applyFont="1" applyFill="1" applyBorder="1" applyAlignment="1">
      <alignment horizontal="left" wrapText="1"/>
    </xf>
    <xf numFmtId="3" fontId="13" fillId="0" borderId="6" xfId="4" applyNumberFormat="1" applyFont="1" applyFill="1" applyBorder="1" applyAlignment="1">
      <alignment horizontal="left"/>
    </xf>
    <xf numFmtId="3" fontId="13" fillId="0" borderId="14" xfId="4" applyNumberFormat="1" applyFont="1" applyFill="1" applyBorder="1" applyAlignment="1">
      <alignment horizontal="left"/>
    </xf>
    <xf numFmtId="0" fontId="6" fillId="0" borderId="0" xfId="0" applyFont="1" applyFill="1" applyAlignment="1"/>
    <xf numFmtId="0" fontId="9" fillId="0" borderId="20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left"/>
    </xf>
    <xf numFmtId="3" fontId="6" fillId="0" borderId="22" xfId="2" applyNumberFormat="1" applyFont="1" applyFill="1" applyBorder="1" applyAlignment="1"/>
    <xf numFmtId="0" fontId="12" fillId="0" borderId="23" xfId="0" applyFont="1" applyFill="1" applyBorder="1" applyAlignment="1">
      <alignment horizontal="center" vertical="center"/>
    </xf>
    <xf numFmtId="3" fontId="6" fillId="0" borderId="24" xfId="2" applyNumberFormat="1" applyFont="1" applyBorder="1"/>
    <xf numFmtId="0" fontId="9" fillId="0" borderId="25" xfId="2" applyFont="1" applyFill="1" applyBorder="1" applyAlignment="1">
      <alignment horizontal="left"/>
    </xf>
    <xf numFmtId="0" fontId="9" fillId="0" borderId="15" xfId="2" applyFont="1" applyFill="1" applyBorder="1" applyAlignment="1">
      <alignment horizontal="left"/>
    </xf>
    <xf numFmtId="0" fontId="9" fillId="0" borderId="26" xfId="2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27" xfId="0" applyFont="1" applyFill="1" applyBorder="1" applyAlignment="1">
      <alignment horizontal="left"/>
    </xf>
    <xf numFmtId="3" fontId="9" fillId="0" borderId="15" xfId="4" applyNumberFormat="1" applyFont="1" applyFill="1" applyBorder="1" applyAlignment="1">
      <alignment horizontal="left" wrapText="1"/>
    </xf>
    <xf numFmtId="3" fontId="9" fillId="0" borderId="12" xfId="4" applyNumberFormat="1" applyFont="1" applyFill="1" applyBorder="1" applyAlignment="1">
      <alignment horizontal="left" wrapText="1"/>
    </xf>
    <xf numFmtId="3" fontId="6" fillId="0" borderId="22" xfId="4" applyNumberFormat="1" applyFont="1" applyFill="1" applyBorder="1" applyAlignment="1"/>
    <xf numFmtId="3" fontId="6" fillId="0" borderId="28" xfId="4" applyNumberFormat="1" applyFont="1" applyFill="1" applyBorder="1" applyAlignment="1"/>
    <xf numFmtId="0" fontId="12" fillId="0" borderId="22" xfId="0" applyFont="1" applyFill="1" applyBorder="1" applyAlignment="1">
      <alignment horizontal="center"/>
    </xf>
    <xf numFmtId="3" fontId="6" fillId="2" borderId="22" xfId="4" applyNumberFormat="1" applyFont="1" applyFill="1" applyBorder="1" applyAlignment="1"/>
    <xf numFmtId="3" fontId="14" fillId="0" borderId="29" xfId="4" applyNumberFormat="1" applyFont="1" applyFill="1" applyBorder="1" applyAlignment="1"/>
    <xf numFmtId="3" fontId="6" fillId="0" borderId="30" xfId="4" applyNumberFormat="1" applyFont="1" applyFill="1" applyBorder="1" applyAlignment="1"/>
    <xf numFmtId="0" fontId="2" fillId="0" borderId="10" xfId="0" applyFont="1" applyFill="1" applyBorder="1" applyAlignment="1">
      <alignment horizontal="left"/>
    </xf>
    <xf numFmtId="0" fontId="4" fillId="0" borderId="10" xfId="0" applyFont="1" applyBorder="1"/>
    <xf numFmtId="0" fontId="8" fillId="0" borderId="10" xfId="2" applyFont="1" applyFill="1" applyBorder="1" applyAlignment="1">
      <alignment horizontal="center"/>
    </xf>
    <xf numFmtId="0" fontId="8" fillId="0" borderId="19" xfId="4" applyFont="1" applyFill="1" applyBorder="1" applyAlignment="1">
      <alignment horizontal="left"/>
    </xf>
    <xf numFmtId="0" fontId="8" fillId="0" borderId="22" xfId="4" applyFont="1" applyFill="1" applyBorder="1" applyAlignment="1">
      <alignment horizontal="left"/>
    </xf>
    <xf numFmtId="0" fontId="6" fillId="0" borderId="0" xfId="0" applyFont="1" applyFill="1"/>
    <xf numFmtId="3" fontId="6" fillId="0" borderId="8" xfId="0" applyNumberFormat="1" applyFont="1" applyFill="1" applyBorder="1" applyAlignment="1"/>
    <xf numFmtId="3" fontId="6" fillId="0" borderId="9" xfId="0" applyNumberFormat="1" applyFont="1" applyFill="1" applyBorder="1" applyAlignment="1"/>
    <xf numFmtId="0" fontId="9" fillId="0" borderId="0" xfId="2" applyFont="1" applyFill="1" applyBorder="1" applyAlignment="1">
      <alignment horizontal="left"/>
    </xf>
    <xf numFmtId="0" fontId="9" fillId="0" borderId="31" xfId="2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9" fillId="0" borderId="27" xfId="2" applyFont="1" applyFill="1" applyBorder="1" applyAlignment="1">
      <alignment horizontal="left"/>
    </xf>
    <xf numFmtId="0" fontId="9" fillId="0" borderId="19" xfId="2" applyFont="1" applyFill="1" applyBorder="1" applyAlignment="1">
      <alignment horizontal="left"/>
    </xf>
    <xf numFmtId="0" fontId="8" fillId="0" borderId="0" xfId="0" applyFont="1" applyAlignment="1"/>
    <xf numFmtId="0" fontId="8" fillId="0" borderId="0" xfId="2" applyFont="1" applyAlignment="1">
      <alignment wrapText="1"/>
    </xf>
    <xf numFmtId="0" fontId="8" fillId="0" borderId="0" xfId="2" applyFont="1" applyBorder="1" applyAlignment="1">
      <alignment vertical="center" wrapText="1"/>
    </xf>
    <xf numFmtId="0" fontId="9" fillId="0" borderId="32" xfId="0" applyFont="1" applyBorder="1"/>
    <xf numFmtId="0" fontId="8" fillId="0" borderId="0" xfId="0" applyFont="1" applyBorder="1"/>
    <xf numFmtId="0" fontId="12" fillId="0" borderId="10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Fill="1" applyAlignment="1"/>
    <xf numFmtId="0" fontId="8" fillId="0" borderId="12" xfId="0" applyFont="1" applyFill="1" applyBorder="1" applyAlignment="1">
      <alignment horizontal="left"/>
    </xf>
    <xf numFmtId="3" fontId="9" fillId="0" borderId="28" xfId="4" applyNumberFormat="1" applyFont="1" applyFill="1" applyBorder="1" applyAlignment="1">
      <alignment horizontal="left" wrapText="1"/>
    </xf>
    <xf numFmtId="0" fontId="18" fillId="0" borderId="0" xfId="3" applyFont="1"/>
    <xf numFmtId="0" fontId="18" fillId="0" borderId="0" xfId="0" applyFont="1" applyFill="1" applyAlignment="1"/>
    <xf numFmtId="0" fontId="8" fillId="0" borderId="2" xfId="0" applyFont="1" applyFill="1" applyBorder="1" applyAlignment="1">
      <alignment horizontal="left" vertical="justify" wrapText="1"/>
    </xf>
    <xf numFmtId="0" fontId="8" fillId="0" borderId="11" xfId="0" applyFont="1" applyFill="1" applyBorder="1" applyAlignment="1">
      <alignment horizontal="left" vertical="justify" wrapText="1"/>
    </xf>
    <xf numFmtId="0" fontId="8" fillId="0" borderId="32" xfId="0" applyFont="1" applyFill="1" applyBorder="1" applyAlignment="1">
      <alignment horizontal="center" vertical="justify" wrapText="1"/>
    </xf>
    <xf numFmtId="0" fontId="8" fillId="0" borderId="27" xfId="0" applyFont="1" applyFill="1" applyBorder="1" applyAlignment="1">
      <alignment horizontal="center" vertical="justify" wrapText="1"/>
    </xf>
    <xf numFmtId="0" fontId="8" fillId="0" borderId="2" xfId="0" applyFont="1" applyFill="1" applyBorder="1" applyAlignment="1">
      <alignment horizontal="center" vertical="justify" wrapText="1"/>
    </xf>
    <xf numFmtId="0" fontId="8" fillId="0" borderId="11" xfId="0" applyFont="1" applyFill="1" applyBorder="1" applyAlignment="1">
      <alignment horizontal="center" vertical="justify" wrapText="1"/>
    </xf>
    <xf numFmtId="0" fontId="8" fillId="0" borderId="6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0" fillId="0" borderId="11" xfId="0" applyBorder="1"/>
    <xf numFmtId="3" fontId="9" fillId="0" borderId="26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26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27" xfId="0" applyNumberFormat="1" applyFont="1" applyFill="1" applyBorder="1" applyAlignment="1">
      <alignment horizontal="center" vertical="center" wrapText="1"/>
    </xf>
  </cellXfs>
  <cellStyles count="5">
    <cellStyle name="Euro" xfId="1"/>
    <cellStyle name="Normal" xfId="0" builtinId="0"/>
    <cellStyle name="Normal_EGI ESK hasi" xfId="2"/>
    <cellStyle name="Normal_ETXEAK0" xfId="3"/>
    <cellStyle name="Normal_Hiriburu hasi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zoomScaleNormal="100" workbookViewId="0">
      <selection activeCell="A3" sqref="A3"/>
    </sheetView>
  </sheetViews>
  <sheetFormatPr baseColWidth="10" defaultColWidth="12" defaultRowHeight="11.25"/>
  <cols>
    <col min="1" max="1" width="3.5703125" style="14" customWidth="1"/>
    <col min="2" max="2" width="29.85546875" style="14" customWidth="1"/>
    <col min="3" max="10" width="7.140625" style="14" customWidth="1"/>
    <col min="11" max="16384" width="12" style="14"/>
  </cols>
  <sheetData>
    <row r="1" spans="1:10">
      <c r="A1" s="8" t="s">
        <v>66</v>
      </c>
    </row>
    <row r="2" spans="1:10">
      <c r="A2" s="8" t="s">
        <v>67</v>
      </c>
    </row>
    <row r="3" spans="1:10" ht="12" thickBot="1">
      <c r="B3" s="8"/>
    </row>
    <row r="4" spans="1:10" ht="25.5" customHeight="1">
      <c r="B4" s="15" t="s">
        <v>21</v>
      </c>
      <c r="C4" s="24">
        <v>2011</v>
      </c>
      <c r="D4" s="24">
        <v>2012</v>
      </c>
      <c r="E4" s="24">
        <v>2013</v>
      </c>
      <c r="F4" s="24">
        <v>2014</v>
      </c>
      <c r="G4" s="24">
        <v>2015</v>
      </c>
      <c r="H4" s="24">
        <v>2016</v>
      </c>
      <c r="I4" s="24">
        <v>2017</v>
      </c>
      <c r="J4" s="24">
        <v>2018</v>
      </c>
    </row>
    <row r="5" spans="1:10">
      <c r="B5" s="10" t="s">
        <v>23</v>
      </c>
      <c r="C5" s="20">
        <v>1155</v>
      </c>
      <c r="D5" s="20">
        <v>1526</v>
      </c>
      <c r="E5" s="20">
        <v>419</v>
      </c>
      <c r="F5" s="20">
        <v>103</v>
      </c>
      <c r="G5" s="20">
        <v>0</v>
      </c>
      <c r="H5" s="20">
        <v>35</v>
      </c>
      <c r="I5" s="20">
        <v>0</v>
      </c>
      <c r="J5" s="20">
        <v>40</v>
      </c>
    </row>
    <row r="6" spans="1:10">
      <c r="B6" s="29" t="s">
        <v>0</v>
      </c>
      <c r="C6" s="21">
        <v>670</v>
      </c>
      <c r="D6" s="21">
        <v>716</v>
      </c>
      <c r="E6" s="21">
        <v>519</v>
      </c>
      <c r="F6" s="21">
        <v>524</v>
      </c>
      <c r="G6" s="21">
        <v>834</v>
      </c>
      <c r="H6" s="21">
        <v>664</v>
      </c>
      <c r="I6" s="21">
        <v>238</v>
      </c>
      <c r="J6" s="21">
        <v>104</v>
      </c>
    </row>
    <row r="7" spans="1:10">
      <c r="B7" s="28" t="s">
        <v>1</v>
      </c>
      <c r="C7" s="20">
        <v>1499</v>
      </c>
      <c r="D7" s="20">
        <v>935</v>
      </c>
      <c r="E7" s="20">
        <v>435</v>
      </c>
      <c r="F7" s="20">
        <v>458</v>
      </c>
      <c r="G7" s="20">
        <v>297</v>
      </c>
      <c r="H7" s="20">
        <v>286</v>
      </c>
      <c r="I7" s="20">
        <v>88</v>
      </c>
      <c r="J7" s="20">
        <v>7</v>
      </c>
    </row>
    <row r="8" spans="1:10" ht="12" thickBot="1">
      <c r="B8" s="30" t="s">
        <v>18</v>
      </c>
      <c r="C8" s="22">
        <f t="shared" ref="C8:E8" si="0">SUM(C5:C7)</f>
        <v>3324</v>
      </c>
      <c r="D8" s="22">
        <f t="shared" si="0"/>
        <v>3177</v>
      </c>
      <c r="E8" s="22">
        <f t="shared" si="0"/>
        <v>1373</v>
      </c>
      <c r="F8" s="22">
        <f>SUM(F5:F7)</f>
        <v>1085</v>
      </c>
      <c r="G8" s="22">
        <f>SUM(G5:G7)</f>
        <v>1131</v>
      </c>
      <c r="H8" s="22">
        <f>SUM(H5:H7)</f>
        <v>985</v>
      </c>
      <c r="I8" s="22">
        <f>SUM(I5:I7)</f>
        <v>326</v>
      </c>
      <c r="J8" s="22">
        <f>SUM(J5:J7)</f>
        <v>151</v>
      </c>
    </row>
    <row r="9" spans="1:10" ht="12" thickBot="1">
      <c r="B9" s="13"/>
      <c r="C9" s="6"/>
      <c r="D9" s="6"/>
      <c r="E9" s="6"/>
      <c r="F9" s="6"/>
      <c r="G9" s="6"/>
      <c r="H9" s="6"/>
      <c r="I9" s="6"/>
      <c r="J9" s="6"/>
    </row>
    <row r="10" spans="1:10" ht="27" customHeight="1">
      <c r="B10" s="15" t="s">
        <v>26</v>
      </c>
      <c r="C10" s="24">
        <v>2011</v>
      </c>
      <c r="D10" s="24">
        <v>2012</v>
      </c>
      <c r="E10" s="24">
        <v>2013</v>
      </c>
      <c r="F10" s="24">
        <v>2014</v>
      </c>
      <c r="G10" s="24">
        <v>2015</v>
      </c>
      <c r="H10" s="24">
        <v>2016</v>
      </c>
      <c r="I10" s="24">
        <v>2017</v>
      </c>
      <c r="J10" s="24">
        <f>J4</f>
        <v>2018</v>
      </c>
    </row>
    <row r="11" spans="1:10">
      <c r="B11" s="10" t="s">
        <v>23</v>
      </c>
      <c r="C11" s="20">
        <v>956</v>
      </c>
      <c r="D11" s="20">
        <v>84</v>
      </c>
      <c r="E11" s="20">
        <v>0</v>
      </c>
      <c r="F11" s="20">
        <v>314</v>
      </c>
      <c r="G11" s="20">
        <v>0</v>
      </c>
      <c r="H11" s="20">
        <v>0</v>
      </c>
      <c r="I11" s="20">
        <v>0</v>
      </c>
      <c r="J11" s="20">
        <v>0</v>
      </c>
    </row>
    <row r="12" spans="1:10">
      <c r="B12" s="29" t="s">
        <v>0</v>
      </c>
      <c r="C12" s="21">
        <v>370</v>
      </c>
      <c r="D12" s="21">
        <v>197</v>
      </c>
      <c r="E12" s="21">
        <v>52</v>
      </c>
      <c r="F12" s="21">
        <v>348</v>
      </c>
      <c r="G12" s="21">
        <v>280</v>
      </c>
      <c r="H12" s="21">
        <v>267</v>
      </c>
      <c r="I12" s="21">
        <v>0</v>
      </c>
      <c r="J12" s="21">
        <v>0</v>
      </c>
    </row>
    <row r="13" spans="1:10">
      <c r="B13" s="28" t="s">
        <v>1</v>
      </c>
      <c r="C13" s="20">
        <v>200</v>
      </c>
      <c r="D13" s="20">
        <v>64</v>
      </c>
      <c r="E13" s="20">
        <v>165</v>
      </c>
      <c r="F13" s="20">
        <v>174</v>
      </c>
      <c r="G13" s="20">
        <v>74</v>
      </c>
      <c r="H13" s="20">
        <v>214</v>
      </c>
      <c r="I13" s="20">
        <v>0</v>
      </c>
      <c r="J13" s="20">
        <v>32</v>
      </c>
    </row>
    <row r="14" spans="1:10" ht="12" thickBot="1">
      <c r="B14" s="30" t="s">
        <v>18</v>
      </c>
      <c r="C14" s="22">
        <f t="shared" ref="C14:E14" si="1">SUM(C11:C13)</f>
        <v>1526</v>
      </c>
      <c r="D14" s="22">
        <f t="shared" si="1"/>
        <v>345</v>
      </c>
      <c r="E14" s="22">
        <f t="shared" si="1"/>
        <v>217</v>
      </c>
      <c r="F14" s="22">
        <f>SUM(F11:F13)</f>
        <v>836</v>
      </c>
      <c r="G14" s="22">
        <f>SUM(G11:G13)</f>
        <v>354</v>
      </c>
      <c r="H14" s="22">
        <f>SUM(H11:H13)</f>
        <v>481</v>
      </c>
      <c r="I14" s="22">
        <f>SUM(I11:I13)</f>
        <v>0</v>
      </c>
      <c r="J14" s="22">
        <f>SUM(J11:J13)</f>
        <v>32</v>
      </c>
    </row>
    <row r="15" spans="1:10" ht="12" thickBot="1">
      <c r="A15" s="56"/>
      <c r="B15" s="55"/>
      <c r="C15" s="6"/>
      <c r="D15" s="6"/>
      <c r="E15" s="6"/>
      <c r="F15" s="6"/>
      <c r="G15" s="6"/>
      <c r="H15" s="6"/>
      <c r="I15" s="6"/>
      <c r="J15" s="6"/>
    </row>
    <row r="16" spans="1:10" ht="26.25" customHeight="1">
      <c r="A16" s="118" t="s">
        <v>38</v>
      </c>
      <c r="B16" s="119"/>
      <c r="C16" s="24">
        <v>2011</v>
      </c>
      <c r="D16" s="24">
        <v>2012</v>
      </c>
      <c r="E16" s="24">
        <v>2013</v>
      </c>
      <c r="F16" s="24">
        <v>2014</v>
      </c>
      <c r="G16" s="24">
        <v>2015</v>
      </c>
      <c r="H16" s="24">
        <v>2016</v>
      </c>
      <c r="I16" s="24">
        <v>2017</v>
      </c>
      <c r="J16" s="24">
        <f>J4</f>
        <v>2018</v>
      </c>
    </row>
    <row r="17" spans="1:10">
      <c r="A17" s="10" t="s">
        <v>23</v>
      </c>
      <c r="B17" s="10"/>
      <c r="C17" s="20">
        <f t="shared" ref="C17:D19" si="2">+C5+C11</f>
        <v>2111</v>
      </c>
      <c r="D17" s="20">
        <f t="shared" si="2"/>
        <v>1610</v>
      </c>
      <c r="E17" s="20">
        <f t="shared" ref="E17:F19" si="3">+E5+E11</f>
        <v>419</v>
      </c>
      <c r="F17" s="20">
        <f t="shared" si="3"/>
        <v>417</v>
      </c>
      <c r="G17" s="20">
        <f t="shared" ref="G17:H19" si="4">+G5+G11</f>
        <v>0</v>
      </c>
      <c r="H17" s="20">
        <f t="shared" si="4"/>
        <v>35</v>
      </c>
      <c r="I17" s="20">
        <f t="shared" ref="I17:J17" si="5">+I5+I11</f>
        <v>0</v>
      </c>
      <c r="J17" s="20">
        <f t="shared" si="5"/>
        <v>40</v>
      </c>
    </row>
    <row r="18" spans="1:10">
      <c r="A18" s="11" t="s">
        <v>0</v>
      </c>
      <c r="B18" s="11"/>
      <c r="C18" s="21">
        <f t="shared" si="2"/>
        <v>1040</v>
      </c>
      <c r="D18" s="21">
        <f t="shared" si="2"/>
        <v>913</v>
      </c>
      <c r="E18" s="21">
        <f t="shared" si="3"/>
        <v>571</v>
      </c>
      <c r="F18" s="21">
        <f t="shared" si="3"/>
        <v>872</v>
      </c>
      <c r="G18" s="21">
        <f t="shared" si="4"/>
        <v>1114</v>
      </c>
      <c r="H18" s="21">
        <f t="shared" si="4"/>
        <v>931</v>
      </c>
      <c r="I18" s="21">
        <f t="shared" ref="I18:J18" si="6">+I6+I12</f>
        <v>238</v>
      </c>
      <c r="J18" s="21">
        <f t="shared" si="6"/>
        <v>104</v>
      </c>
    </row>
    <row r="19" spans="1:10">
      <c r="A19" s="10" t="s">
        <v>1</v>
      </c>
      <c r="B19" s="10"/>
      <c r="C19" s="20">
        <f t="shared" si="2"/>
        <v>1699</v>
      </c>
      <c r="D19" s="20">
        <f t="shared" si="2"/>
        <v>999</v>
      </c>
      <c r="E19" s="20">
        <f t="shared" si="3"/>
        <v>600</v>
      </c>
      <c r="F19" s="20">
        <f t="shared" si="3"/>
        <v>632</v>
      </c>
      <c r="G19" s="20">
        <f t="shared" si="4"/>
        <v>371</v>
      </c>
      <c r="H19" s="20">
        <f t="shared" si="4"/>
        <v>500</v>
      </c>
      <c r="I19" s="20">
        <f t="shared" ref="I19:J19" si="7">+I7+I13</f>
        <v>88</v>
      </c>
      <c r="J19" s="20">
        <f t="shared" si="7"/>
        <v>39</v>
      </c>
    </row>
    <row r="20" spans="1:10" ht="12" thickBot="1">
      <c r="A20" s="12" t="s">
        <v>18</v>
      </c>
      <c r="B20" s="12"/>
      <c r="C20" s="22">
        <f t="shared" ref="C20:H20" si="8">SUM(C17:C19)</f>
        <v>4850</v>
      </c>
      <c r="D20" s="22">
        <f t="shared" si="8"/>
        <v>3522</v>
      </c>
      <c r="E20" s="22">
        <f t="shared" si="8"/>
        <v>1590</v>
      </c>
      <c r="F20" s="22">
        <f t="shared" si="8"/>
        <v>1921</v>
      </c>
      <c r="G20" s="22">
        <f t="shared" si="8"/>
        <v>1485</v>
      </c>
      <c r="H20" s="22">
        <f t="shared" si="8"/>
        <v>1466</v>
      </c>
      <c r="I20" s="22">
        <f t="shared" ref="I20:J20" si="9">SUM(I17:I19)</f>
        <v>326</v>
      </c>
      <c r="J20" s="22">
        <f t="shared" si="9"/>
        <v>183</v>
      </c>
    </row>
    <row r="21" spans="1:10" ht="13.5" thickBot="1">
      <c r="A21" s="2"/>
      <c r="B21" s="13"/>
      <c r="C21" s="6"/>
      <c r="D21" s="6"/>
      <c r="E21" s="6"/>
      <c r="F21" s="6"/>
      <c r="G21" s="6"/>
      <c r="H21" s="6"/>
      <c r="I21" s="6"/>
      <c r="J21" s="6"/>
    </row>
    <row r="22" spans="1:10" ht="24.75" customHeight="1">
      <c r="B22" s="15" t="s">
        <v>27</v>
      </c>
      <c r="C22" s="24">
        <v>2011</v>
      </c>
      <c r="D22" s="24">
        <v>2012</v>
      </c>
      <c r="E22" s="24">
        <v>2013</v>
      </c>
      <c r="F22" s="24">
        <v>2014</v>
      </c>
      <c r="G22" s="24">
        <v>2015</v>
      </c>
      <c r="H22" s="24">
        <v>2016</v>
      </c>
      <c r="I22" s="24">
        <v>2017</v>
      </c>
      <c r="J22" s="24">
        <f>J4</f>
        <v>2018</v>
      </c>
    </row>
    <row r="23" spans="1:10">
      <c r="B23" s="10" t="s">
        <v>23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1:10">
      <c r="B24" s="29" t="s">
        <v>0</v>
      </c>
      <c r="C24" s="21">
        <v>55</v>
      </c>
      <c r="D24" s="21">
        <v>50</v>
      </c>
      <c r="E24" s="21">
        <v>59</v>
      </c>
      <c r="F24" s="21">
        <v>0</v>
      </c>
      <c r="G24" s="21">
        <v>44</v>
      </c>
      <c r="H24" s="21">
        <v>70</v>
      </c>
      <c r="I24" s="21">
        <v>0</v>
      </c>
      <c r="J24" s="21">
        <v>0</v>
      </c>
    </row>
    <row r="25" spans="1:10">
      <c r="B25" s="28" t="s">
        <v>1</v>
      </c>
      <c r="C25" s="20">
        <v>70</v>
      </c>
      <c r="D25" s="20">
        <v>108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1:10" ht="12" thickBot="1">
      <c r="B26" s="30" t="s">
        <v>18</v>
      </c>
      <c r="C26" s="22">
        <f t="shared" ref="C26:E26" si="10">SUM(C23:C25)</f>
        <v>125</v>
      </c>
      <c r="D26" s="22">
        <f t="shared" si="10"/>
        <v>158</v>
      </c>
      <c r="E26" s="22">
        <f t="shared" si="10"/>
        <v>59</v>
      </c>
      <c r="F26" s="22">
        <f>SUM(F23:F25)</f>
        <v>0</v>
      </c>
      <c r="G26" s="22">
        <f>SUM(G23:G25)</f>
        <v>44</v>
      </c>
      <c r="H26" s="22">
        <f>SUM(H23:H25)</f>
        <v>70</v>
      </c>
      <c r="I26" s="22">
        <f>SUM(I23:I25)</f>
        <v>0</v>
      </c>
      <c r="J26" s="22">
        <f>SUM(J23:J25)</f>
        <v>0</v>
      </c>
    </row>
    <row r="27" spans="1:10" ht="12" thickBot="1">
      <c r="C27" s="6"/>
      <c r="D27" s="6"/>
      <c r="E27" s="6"/>
      <c r="F27" s="6"/>
      <c r="G27" s="6"/>
      <c r="H27" s="6"/>
      <c r="I27" s="6"/>
      <c r="J27" s="6"/>
    </row>
    <row r="28" spans="1:10" s="16" customFormat="1" ht="24.75" customHeight="1">
      <c r="B28" s="15" t="s">
        <v>22</v>
      </c>
      <c r="C28" s="24">
        <v>2011</v>
      </c>
      <c r="D28" s="24">
        <v>2012</v>
      </c>
      <c r="E28" s="24">
        <v>2013</v>
      </c>
      <c r="F28" s="24">
        <v>2014</v>
      </c>
      <c r="G28" s="24">
        <v>2015</v>
      </c>
      <c r="H28" s="24">
        <v>2016</v>
      </c>
      <c r="I28" s="24">
        <v>2017</v>
      </c>
      <c r="J28" s="24">
        <f>J4</f>
        <v>2018</v>
      </c>
    </row>
    <row r="29" spans="1:10" s="16" customFormat="1">
      <c r="B29" s="10" t="s">
        <v>23</v>
      </c>
      <c r="C29" s="20">
        <v>321</v>
      </c>
      <c r="D29" s="20">
        <v>90</v>
      </c>
      <c r="E29" s="20">
        <v>96</v>
      </c>
      <c r="F29" s="20">
        <v>171</v>
      </c>
      <c r="G29" s="20">
        <v>0</v>
      </c>
      <c r="H29" s="20">
        <v>0</v>
      </c>
      <c r="I29" s="20">
        <v>0</v>
      </c>
      <c r="J29" s="20">
        <v>0</v>
      </c>
    </row>
    <row r="30" spans="1:10" s="16" customFormat="1">
      <c r="B30" s="29" t="s">
        <v>0</v>
      </c>
      <c r="C30" s="21">
        <v>30</v>
      </c>
      <c r="D30" s="21">
        <v>40</v>
      </c>
      <c r="E30" s="21">
        <v>0</v>
      </c>
      <c r="F30" s="21">
        <v>40</v>
      </c>
      <c r="G30" s="21">
        <v>90</v>
      </c>
      <c r="H30" s="21">
        <v>0</v>
      </c>
      <c r="I30" s="21">
        <v>0</v>
      </c>
      <c r="J30" s="21">
        <v>0</v>
      </c>
    </row>
    <row r="31" spans="1:10" s="16" customFormat="1">
      <c r="B31" s="28" t="s">
        <v>1</v>
      </c>
      <c r="C31" s="20">
        <v>147</v>
      </c>
      <c r="D31" s="20">
        <v>25</v>
      </c>
      <c r="E31" s="20">
        <v>27</v>
      </c>
      <c r="F31" s="20">
        <v>68</v>
      </c>
      <c r="G31" s="20">
        <v>34</v>
      </c>
      <c r="H31" s="20">
        <v>20</v>
      </c>
      <c r="I31" s="20">
        <v>32</v>
      </c>
      <c r="J31" s="20"/>
    </row>
    <row r="32" spans="1:10" s="16" customFormat="1" ht="12" thickBot="1">
      <c r="B32" s="30" t="s">
        <v>18</v>
      </c>
      <c r="C32" s="22">
        <f t="shared" ref="C32:E32" si="11">SUM(C29:C31)</f>
        <v>498</v>
      </c>
      <c r="D32" s="22">
        <f t="shared" si="11"/>
        <v>155</v>
      </c>
      <c r="E32" s="22">
        <f t="shared" si="11"/>
        <v>123</v>
      </c>
      <c r="F32" s="22">
        <f>SUM(F29:F31)</f>
        <v>279</v>
      </c>
      <c r="G32" s="22">
        <f>SUM(G29:G31)</f>
        <v>124</v>
      </c>
      <c r="H32" s="22">
        <f>SUM(H29:H31)</f>
        <v>20</v>
      </c>
      <c r="I32" s="22">
        <f>SUM(I29:I31)</f>
        <v>32</v>
      </c>
      <c r="J32" s="22">
        <f>SUM(J29:J31)</f>
        <v>0</v>
      </c>
    </row>
    <row r="33" spans="1:10" s="16" customFormat="1" ht="12" thickBot="1">
      <c r="A33" s="57"/>
      <c r="B33" s="58"/>
      <c r="C33" s="7"/>
      <c r="D33" s="7"/>
      <c r="E33" s="7"/>
      <c r="F33" s="7"/>
      <c r="G33" s="7"/>
      <c r="H33" s="7"/>
      <c r="I33" s="7"/>
      <c r="J33" s="7"/>
    </row>
    <row r="34" spans="1:10" s="16" customFormat="1" ht="25.5" customHeight="1">
      <c r="A34" s="118" t="s">
        <v>39</v>
      </c>
      <c r="B34" s="119"/>
      <c r="C34" s="24">
        <v>2011</v>
      </c>
      <c r="D34" s="24">
        <v>2012</v>
      </c>
      <c r="E34" s="24">
        <v>2013</v>
      </c>
      <c r="F34" s="24">
        <v>2014</v>
      </c>
      <c r="G34" s="24">
        <v>2015</v>
      </c>
      <c r="H34" s="24">
        <v>2016</v>
      </c>
      <c r="I34" s="24">
        <v>2017</v>
      </c>
      <c r="J34" s="24">
        <f>J4</f>
        <v>2018</v>
      </c>
    </row>
    <row r="35" spans="1:10" s="16" customFormat="1">
      <c r="A35" s="10" t="s">
        <v>23</v>
      </c>
      <c r="B35" s="10"/>
      <c r="C35" s="20">
        <f t="shared" ref="C35:D37" si="12">+C23+C29</f>
        <v>321</v>
      </c>
      <c r="D35" s="20">
        <f t="shared" si="12"/>
        <v>90</v>
      </c>
      <c r="E35" s="20">
        <f t="shared" ref="E35:F37" si="13">+E23+E29</f>
        <v>96</v>
      </c>
      <c r="F35" s="20">
        <f t="shared" si="13"/>
        <v>171</v>
      </c>
      <c r="G35" s="20">
        <f t="shared" ref="G35:H37" si="14">+G23+G29</f>
        <v>0</v>
      </c>
      <c r="H35" s="20">
        <f t="shared" si="14"/>
        <v>0</v>
      </c>
      <c r="I35" s="20">
        <f t="shared" ref="I35:J35" si="15">+I23+I29</f>
        <v>0</v>
      </c>
      <c r="J35" s="20">
        <f t="shared" si="15"/>
        <v>0</v>
      </c>
    </row>
    <row r="36" spans="1:10" s="16" customFormat="1">
      <c r="A36" s="11" t="s">
        <v>0</v>
      </c>
      <c r="B36" s="11"/>
      <c r="C36" s="21">
        <f t="shared" si="12"/>
        <v>85</v>
      </c>
      <c r="D36" s="21">
        <f t="shared" si="12"/>
        <v>90</v>
      </c>
      <c r="E36" s="21">
        <f t="shared" si="13"/>
        <v>59</v>
      </c>
      <c r="F36" s="21">
        <f t="shared" si="13"/>
        <v>40</v>
      </c>
      <c r="G36" s="21">
        <f t="shared" si="14"/>
        <v>134</v>
      </c>
      <c r="H36" s="21">
        <f t="shared" si="14"/>
        <v>70</v>
      </c>
      <c r="I36" s="21">
        <f t="shared" ref="I36:J37" si="16">+I24+I30</f>
        <v>0</v>
      </c>
      <c r="J36" s="21">
        <f t="shared" si="16"/>
        <v>0</v>
      </c>
    </row>
    <row r="37" spans="1:10" s="16" customFormat="1">
      <c r="A37" s="10" t="s">
        <v>1</v>
      </c>
      <c r="B37" s="10"/>
      <c r="C37" s="20">
        <f t="shared" si="12"/>
        <v>217</v>
      </c>
      <c r="D37" s="20">
        <f t="shared" si="12"/>
        <v>133</v>
      </c>
      <c r="E37" s="20">
        <f t="shared" si="13"/>
        <v>27</v>
      </c>
      <c r="F37" s="20">
        <f t="shared" si="13"/>
        <v>68</v>
      </c>
      <c r="G37" s="20">
        <f t="shared" si="14"/>
        <v>34</v>
      </c>
      <c r="H37" s="20">
        <f t="shared" si="14"/>
        <v>20</v>
      </c>
      <c r="I37" s="20">
        <f t="shared" si="16"/>
        <v>32</v>
      </c>
      <c r="J37" s="20">
        <f t="shared" si="16"/>
        <v>0</v>
      </c>
    </row>
    <row r="38" spans="1:10" s="16" customFormat="1" ht="12" thickBot="1">
      <c r="A38" s="12" t="s">
        <v>18</v>
      </c>
      <c r="B38" s="12"/>
      <c r="C38" s="22">
        <f t="shared" ref="C38:E38" si="17">SUM(C35:C37)</f>
        <v>623</v>
      </c>
      <c r="D38" s="22">
        <f t="shared" si="17"/>
        <v>313</v>
      </c>
      <c r="E38" s="22">
        <f t="shared" si="17"/>
        <v>182</v>
      </c>
      <c r="F38" s="22">
        <f>SUM(F35:F37)</f>
        <v>279</v>
      </c>
      <c r="G38" s="22">
        <f>SUM(G35:G37)</f>
        <v>168</v>
      </c>
      <c r="H38" s="22">
        <f>SUM(H35:H37)</f>
        <v>90</v>
      </c>
      <c r="I38" s="22">
        <f>SUM(I35:I37)</f>
        <v>32</v>
      </c>
      <c r="J38" s="22">
        <f>SUM(J35:J37)</f>
        <v>0</v>
      </c>
    </row>
    <row r="39" spans="1:10" s="16" customFormat="1" ht="12" thickBot="1">
      <c r="A39" s="57"/>
      <c r="B39" s="58"/>
      <c r="C39" s="7"/>
      <c r="D39" s="7"/>
      <c r="E39" s="7"/>
      <c r="F39" s="7"/>
      <c r="G39" s="7"/>
      <c r="H39" s="7"/>
      <c r="I39" s="7"/>
      <c r="J39" s="7"/>
    </row>
    <row r="40" spans="1:10" s="16" customFormat="1" ht="25.5" customHeight="1">
      <c r="A40" s="116" t="s">
        <v>51</v>
      </c>
      <c r="B40" s="117"/>
      <c r="C40" s="24">
        <v>2011</v>
      </c>
      <c r="D40" s="24">
        <v>2012</v>
      </c>
      <c r="E40" s="24">
        <v>2013</v>
      </c>
      <c r="F40" s="24">
        <v>2014</v>
      </c>
      <c r="G40" s="24">
        <v>2015</v>
      </c>
      <c r="H40" s="24">
        <v>2016</v>
      </c>
      <c r="I40" s="24">
        <v>2017</v>
      </c>
      <c r="J40" s="24">
        <f>J4</f>
        <v>2018</v>
      </c>
    </row>
    <row r="41" spans="1:10" s="16" customFormat="1">
      <c r="A41" s="10" t="s">
        <v>23</v>
      </c>
      <c r="B41" s="10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1</v>
      </c>
      <c r="J41" s="20">
        <v>0</v>
      </c>
    </row>
    <row r="42" spans="1:10" s="16" customFormat="1">
      <c r="A42" s="11" t="s">
        <v>0</v>
      </c>
      <c r="B42" s="11"/>
      <c r="C42" s="21">
        <v>0</v>
      </c>
      <c r="D42" s="21">
        <v>0</v>
      </c>
      <c r="E42" s="21">
        <v>0</v>
      </c>
      <c r="F42" s="21">
        <v>0</v>
      </c>
      <c r="G42" s="21">
        <v>289</v>
      </c>
      <c r="H42" s="21">
        <v>40</v>
      </c>
      <c r="I42" s="21">
        <v>26</v>
      </c>
      <c r="J42" s="21">
        <v>3</v>
      </c>
    </row>
    <row r="43" spans="1:10" s="16" customFormat="1">
      <c r="A43" s="10" t="s">
        <v>1</v>
      </c>
      <c r="B43" s="10"/>
      <c r="C43" s="20">
        <v>1</v>
      </c>
      <c r="D43" s="20">
        <v>0</v>
      </c>
      <c r="E43" s="20">
        <v>70</v>
      </c>
      <c r="F43" s="20">
        <v>39</v>
      </c>
      <c r="G43" s="20">
        <v>15</v>
      </c>
      <c r="H43" s="20">
        <v>0</v>
      </c>
      <c r="I43" s="20">
        <v>0</v>
      </c>
      <c r="J43" s="20">
        <v>6</v>
      </c>
    </row>
    <row r="44" spans="1:10" s="16" customFormat="1" ht="12" thickBot="1">
      <c r="A44" s="12" t="s">
        <v>18</v>
      </c>
      <c r="B44" s="12"/>
      <c r="C44" s="22">
        <f t="shared" ref="C44:J44" si="18">SUM(C41:C43)</f>
        <v>1</v>
      </c>
      <c r="D44" s="22">
        <f t="shared" si="18"/>
        <v>0</v>
      </c>
      <c r="E44" s="22">
        <f t="shared" si="18"/>
        <v>70</v>
      </c>
      <c r="F44" s="22">
        <f t="shared" si="18"/>
        <v>39</v>
      </c>
      <c r="G44" s="22">
        <f t="shared" si="18"/>
        <v>304</v>
      </c>
      <c r="H44" s="22">
        <f t="shared" si="18"/>
        <v>40</v>
      </c>
      <c r="I44" s="22">
        <f t="shared" si="18"/>
        <v>27</v>
      </c>
      <c r="J44" s="22">
        <f t="shared" si="18"/>
        <v>9</v>
      </c>
    </row>
    <row r="45" spans="1:10" s="16" customFormat="1" ht="13.5" thickBot="1">
      <c r="A45" s="59"/>
      <c r="B45" s="55"/>
      <c r="C45" s="19"/>
      <c r="D45" s="19"/>
      <c r="E45" s="19"/>
      <c r="F45" s="19"/>
      <c r="G45" s="19"/>
      <c r="H45" s="19"/>
      <c r="I45" s="19"/>
      <c r="J45" s="19"/>
    </row>
    <row r="46" spans="1:10" s="16" customFormat="1" ht="71.25" customHeight="1">
      <c r="A46" s="116" t="s">
        <v>52</v>
      </c>
      <c r="B46" s="117"/>
      <c r="C46" s="24">
        <v>2011</v>
      </c>
      <c r="D46" s="24">
        <v>2012</v>
      </c>
      <c r="E46" s="24">
        <v>2013</v>
      </c>
      <c r="F46" s="24">
        <v>2014</v>
      </c>
      <c r="G46" s="24">
        <v>2015</v>
      </c>
      <c r="H46" s="24">
        <v>2016</v>
      </c>
      <c r="I46" s="24">
        <v>2017</v>
      </c>
      <c r="J46" s="24">
        <f>J4</f>
        <v>2018</v>
      </c>
    </row>
    <row r="47" spans="1:10" s="16" customFormat="1">
      <c r="A47" s="10" t="s">
        <v>23</v>
      </c>
      <c r="B47" s="10"/>
      <c r="C47" s="20">
        <f t="shared" ref="C47:D49" si="19">+C35+C17</f>
        <v>2432</v>
      </c>
      <c r="D47" s="20">
        <f t="shared" si="19"/>
        <v>1700</v>
      </c>
      <c r="E47" s="20">
        <f t="shared" ref="C47:F49" si="20">+E35+E17+E41</f>
        <v>515</v>
      </c>
      <c r="F47" s="20">
        <f t="shared" si="20"/>
        <v>588</v>
      </c>
      <c r="G47" s="20">
        <f t="shared" ref="G47:H49" si="21">+G35+G17+G41</f>
        <v>0</v>
      </c>
      <c r="H47" s="20">
        <f t="shared" si="21"/>
        <v>35</v>
      </c>
      <c r="I47" s="20">
        <f t="shared" ref="I47:J47" si="22">+I35+I17+I41</f>
        <v>1</v>
      </c>
      <c r="J47" s="20">
        <f t="shared" si="22"/>
        <v>40</v>
      </c>
    </row>
    <row r="48" spans="1:10" s="16" customFormat="1">
      <c r="A48" s="11" t="s">
        <v>0</v>
      </c>
      <c r="B48" s="11"/>
      <c r="C48" s="21">
        <f t="shared" si="19"/>
        <v>1125</v>
      </c>
      <c r="D48" s="21">
        <f t="shared" si="19"/>
        <v>1003</v>
      </c>
      <c r="E48" s="21">
        <f t="shared" si="20"/>
        <v>630</v>
      </c>
      <c r="F48" s="21">
        <f t="shared" si="20"/>
        <v>912</v>
      </c>
      <c r="G48" s="21">
        <f t="shared" si="21"/>
        <v>1537</v>
      </c>
      <c r="H48" s="21">
        <f t="shared" si="21"/>
        <v>1041</v>
      </c>
      <c r="I48" s="21">
        <f t="shared" ref="I48:J48" si="23">+I36+I18+I42</f>
        <v>264</v>
      </c>
      <c r="J48" s="21">
        <f t="shared" si="23"/>
        <v>107</v>
      </c>
    </row>
    <row r="49" spans="1:10" s="16" customFormat="1">
      <c r="A49" s="10" t="s">
        <v>1</v>
      </c>
      <c r="B49" s="10"/>
      <c r="C49" s="20">
        <f t="shared" si="20"/>
        <v>1917</v>
      </c>
      <c r="D49" s="20">
        <f t="shared" si="19"/>
        <v>1132</v>
      </c>
      <c r="E49" s="20">
        <f t="shared" si="20"/>
        <v>697</v>
      </c>
      <c r="F49" s="20">
        <f t="shared" si="20"/>
        <v>739</v>
      </c>
      <c r="G49" s="20">
        <f t="shared" si="21"/>
        <v>420</v>
      </c>
      <c r="H49" s="20">
        <f t="shared" si="21"/>
        <v>520</v>
      </c>
      <c r="I49" s="20">
        <f t="shared" ref="I49:J49" si="24">+I37+I19+I43</f>
        <v>120</v>
      </c>
      <c r="J49" s="20">
        <f t="shared" si="24"/>
        <v>45</v>
      </c>
    </row>
    <row r="50" spans="1:10" s="16" customFormat="1" ht="12" thickBot="1">
      <c r="A50" s="12" t="s">
        <v>18</v>
      </c>
      <c r="B50" s="12"/>
      <c r="C50" s="22">
        <f t="shared" ref="C50:E50" si="25">SUM(C47:C49)</f>
        <v>5474</v>
      </c>
      <c r="D50" s="22">
        <f t="shared" si="25"/>
        <v>3835</v>
      </c>
      <c r="E50" s="22">
        <f t="shared" si="25"/>
        <v>1842</v>
      </c>
      <c r="F50" s="22">
        <f>SUM(F47:F49)</f>
        <v>2239</v>
      </c>
      <c r="G50" s="22">
        <f>SUM(G47:G49)</f>
        <v>1957</v>
      </c>
      <c r="H50" s="22">
        <f>SUM(H47:H49)</f>
        <v>1596</v>
      </c>
      <c r="I50" s="22">
        <f>SUM(I47:I49)</f>
        <v>385</v>
      </c>
      <c r="J50" s="22">
        <f>SUM(J47:J49)</f>
        <v>192</v>
      </c>
    </row>
    <row r="51" spans="1:10" s="16" customFormat="1">
      <c r="B51" s="13"/>
      <c r="C51" s="23"/>
      <c r="D51" s="23"/>
      <c r="E51" s="23"/>
      <c r="F51" s="23"/>
      <c r="G51" s="23"/>
      <c r="H51" s="23"/>
      <c r="I51" s="23"/>
      <c r="J51" s="23"/>
    </row>
    <row r="52" spans="1:10">
      <c r="C52" s="50"/>
      <c r="D52" s="50"/>
      <c r="E52" s="50"/>
      <c r="F52" s="50"/>
      <c r="G52" s="50"/>
      <c r="H52" s="50"/>
      <c r="I52" s="50"/>
      <c r="J52" s="50"/>
    </row>
    <row r="53" spans="1:10" ht="12" customHeight="1">
      <c r="C53" s="6"/>
      <c r="D53" s="6"/>
      <c r="E53" s="6"/>
      <c r="F53" s="6"/>
      <c r="G53" s="6"/>
      <c r="H53" s="6"/>
      <c r="I53" s="6"/>
      <c r="J53" s="6"/>
    </row>
    <row r="54" spans="1:10">
      <c r="B54" s="72"/>
      <c r="C54" s="6"/>
      <c r="D54" s="6"/>
      <c r="E54" s="6"/>
      <c r="F54" s="6"/>
      <c r="G54" s="6"/>
      <c r="H54" s="6"/>
      <c r="I54" s="6"/>
      <c r="J54" s="6"/>
    </row>
    <row r="55" spans="1:10">
      <c r="B55" s="6"/>
      <c r="C55" s="6"/>
      <c r="D55" s="6"/>
      <c r="E55" s="6"/>
      <c r="F55" s="6"/>
      <c r="G55" s="6"/>
      <c r="H55" s="6"/>
      <c r="I55" s="6"/>
      <c r="J55" s="6"/>
    </row>
    <row r="57" spans="1:10">
      <c r="A57" s="104" t="s">
        <v>58</v>
      </c>
    </row>
    <row r="58" spans="1:10">
      <c r="A58" s="8" t="s">
        <v>63</v>
      </c>
    </row>
    <row r="59" spans="1:10" ht="12" thickBot="1"/>
    <row r="60" spans="1:10" ht="23.25" customHeight="1">
      <c r="A60" s="116" t="s">
        <v>62</v>
      </c>
      <c r="B60" s="117"/>
      <c r="C60" s="24">
        <v>2011</v>
      </c>
      <c r="D60" s="24">
        <v>2012</v>
      </c>
      <c r="E60" s="24">
        <v>2013</v>
      </c>
      <c r="F60" s="24">
        <v>2014</v>
      </c>
      <c r="G60" s="24">
        <v>2015</v>
      </c>
      <c r="H60" s="24">
        <v>2016</v>
      </c>
      <c r="I60" s="24">
        <v>2017</v>
      </c>
      <c r="J60" s="24">
        <v>2018</v>
      </c>
    </row>
    <row r="61" spans="1:10" ht="12.75" customHeight="1">
      <c r="A61" s="10" t="s">
        <v>23</v>
      </c>
      <c r="B61" s="10"/>
      <c r="C61" s="20">
        <v>0</v>
      </c>
      <c r="D61" s="20">
        <v>0</v>
      </c>
      <c r="E61" s="20">
        <v>0</v>
      </c>
      <c r="F61" s="20">
        <v>91</v>
      </c>
      <c r="G61" s="20">
        <v>0</v>
      </c>
      <c r="H61" s="20">
        <v>0</v>
      </c>
      <c r="I61" s="20">
        <v>0</v>
      </c>
      <c r="J61" s="20">
        <v>0</v>
      </c>
    </row>
    <row r="62" spans="1:10" ht="12.75" customHeight="1">
      <c r="A62" s="11" t="s">
        <v>0</v>
      </c>
      <c r="B62" s="11"/>
      <c r="C62" s="21">
        <v>0</v>
      </c>
      <c r="D62" s="21">
        <v>0</v>
      </c>
      <c r="E62" s="21">
        <v>0</v>
      </c>
      <c r="F62" s="21">
        <v>57</v>
      </c>
      <c r="G62" s="21">
        <v>0</v>
      </c>
      <c r="H62" s="21">
        <v>86</v>
      </c>
      <c r="I62" s="21">
        <v>0</v>
      </c>
      <c r="J62" s="21">
        <v>0</v>
      </c>
    </row>
    <row r="63" spans="1:10" ht="12.75" customHeight="1">
      <c r="A63" s="10" t="s">
        <v>1</v>
      </c>
      <c r="B63" s="10"/>
      <c r="C63" s="20">
        <v>0</v>
      </c>
      <c r="D63" s="20">
        <v>0</v>
      </c>
      <c r="E63" s="20">
        <v>0</v>
      </c>
      <c r="F63" s="20">
        <v>53</v>
      </c>
      <c r="G63" s="20">
        <v>0</v>
      </c>
      <c r="H63" s="20">
        <v>47</v>
      </c>
      <c r="I63" s="20">
        <v>0</v>
      </c>
      <c r="J63" s="20">
        <v>0</v>
      </c>
    </row>
    <row r="64" spans="1:10" ht="13.5" customHeight="1" thickBot="1">
      <c r="A64" s="12" t="s">
        <v>46</v>
      </c>
      <c r="B64" s="12"/>
      <c r="C64" s="22">
        <f t="shared" ref="C64:F64" si="26">SUM(C61:C63)</f>
        <v>0</v>
      </c>
      <c r="D64" s="22">
        <f t="shared" si="26"/>
        <v>0</v>
      </c>
      <c r="E64" s="22">
        <f t="shared" si="26"/>
        <v>0</v>
      </c>
      <c r="F64" s="22">
        <f t="shared" si="26"/>
        <v>201</v>
      </c>
      <c r="G64" s="22">
        <f>SUM(G61:G63)</f>
        <v>0</v>
      </c>
      <c r="H64" s="22">
        <f>SUM(H61:H63)</f>
        <v>133</v>
      </c>
      <c r="I64" s="22">
        <f>SUM(I61:I63)</f>
        <v>0</v>
      </c>
      <c r="J64" s="22">
        <f>SUM(J61:J63)</f>
        <v>0</v>
      </c>
    </row>
    <row r="65" spans="1:10">
      <c r="A65" s="50"/>
    </row>
    <row r="66" spans="1:10">
      <c r="A66" s="50" t="s">
        <v>24</v>
      </c>
    </row>
    <row r="67" spans="1:10">
      <c r="A67" s="6" t="s">
        <v>49</v>
      </c>
    </row>
    <row r="68" spans="1:10">
      <c r="A68" s="72" t="s">
        <v>72</v>
      </c>
    </row>
    <row r="69" spans="1:10" ht="12" thickBot="1"/>
    <row r="70" spans="1:10" ht="23.25" customHeight="1">
      <c r="A70" s="116" t="s">
        <v>59</v>
      </c>
      <c r="B70" s="117"/>
      <c r="C70" s="24">
        <v>2011</v>
      </c>
      <c r="D70" s="24">
        <v>2012</v>
      </c>
      <c r="E70" s="24">
        <v>2013</v>
      </c>
      <c r="F70" s="24">
        <v>2014</v>
      </c>
      <c r="G70" s="24">
        <v>2015</v>
      </c>
      <c r="H70" s="24">
        <v>2016</v>
      </c>
      <c r="I70" s="24">
        <v>2017</v>
      </c>
      <c r="J70" s="24">
        <f>J60</f>
        <v>2018</v>
      </c>
    </row>
    <row r="71" spans="1:10">
      <c r="A71" s="10" t="s">
        <v>23</v>
      </c>
      <c r="B71" s="10"/>
      <c r="C71" s="20">
        <f t="shared" ref="C71:H73" si="27">C47+C61</f>
        <v>2432</v>
      </c>
      <c r="D71" s="20">
        <f t="shared" si="27"/>
        <v>1700</v>
      </c>
      <c r="E71" s="20">
        <f t="shared" si="27"/>
        <v>515</v>
      </c>
      <c r="F71" s="20">
        <f t="shared" si="27"/>
        <v>679</v>
      </c>
      <c r="G71" s="20">
        <f t="shared" si="27"/>
        <v>0</v>
      </c>
      <c r="H71" s="20">
        <f t="shared" si="27"/>
        <v>35</v>
      </c>
      <c r="I71" s="20">
        <f t="shared" ref="I71:J71" si="28">I47+I61</f>
        <v>1</v>
      </c>
      <c r="J71" s="20">
        <f t="shared" si="28"/>
        <v>40</v>
      </c>
    </row>
    <row r="72" spans="1:10">
      <c r="A72" s="11" t="s">
        <v>0</v>
      </c>
      <c r="B72" s="11"/>
      <c r="C72" s="21">
        <f t="shared" si="27"/>
        <v>1125</v>
      </c>
      <c r="D72" s="21">
        <f t="shared" si="27"/>
        <v>1003</v>
      </c>
      <c r="E72" s="21">
        <f t="shared" si="27"/>
        <v>630</v>
      </c>
      <c r="F72" s="21">
        <f t="shared" si="27"/>
        <v>969</v>
      </c>
      <c r="G72" s="21">
        <f t="shared" si="27"/>
        <v>1537</v>
      </c>
      <c r="H72" s="21">
        <f t="shared" si="27"/>
        <v>1127</v>
      </c>
      <c r="I72" s="21">
        <f t="shared" ref="I72:J72" si="29">I48+I62</f>
        <v>264</v>
      </c>
      <c r="J72" s="21">
        <f t="shared" si="29"/>
        <v>107</v>
      </c>
    </row>
    <row r="73" spans="1:10">
      <c r="A73" s="10" t="s">
        <v>1</v>
      </c>
      <c r="B73" s="10"/>
      <c r="C73" s="20">
        <f t="shared" si="27"/>
        <v>1917</v>
      </c>
      <c r="D73" s="20">
        <f t="shared" si="27"/>
        <v>1132</v>
      </c>
      <c r="E73" s="20">
        <f t="shared" si="27"/>
        <v>697</v>
      </c>
      <c r="F73" s="20">
        <f t="shared" si="27"/>
        <v>792</v>
      </c>
      <c r="G73" s="20">
        <f t="shared" si="27"/>
        <v>420</v>
      </c>
      <c r="H73" s="20">
        <f t="shared" si="27"/>
        <v>567</v>
      </c>
      <c r="I73" s="20">
        <f t="shared" ref="I73:J73" si="30">I49+I63</f>
        <v>120</v>
      </c>
      <c r="J73" s="20">
        <f t="shared" si="30"/>
        <v>45</v>
      </c>
    </row>
    <row r="74" spans="1:10" ht="12" thickBot="1">
      <c r="A74" s="12" t="s">
        <v>46</v>
      </c>
      <c r="B74" s="12"/>
      <c r="C74" s="22">
        <f t="shared" ref="C74:F74" si="31">SUM(C71:C73)</f>
        <v>5474</v>
      </c>
      <c r="D74" s="22">
        <f t="shared" si="31"/>
        <v>3835</v>
      </c>
      <c r="E74" s="22">
        <f t="shared" si="31"/>
        <v>1842</v>
      </c>
      <c r="F74" s="22">
        <f t="shared" si="31"/>
        <v>2440</v>
      </c>
      <c r="G74" s="22">
        <f>SUM(G71:G73)</f>
        <v>1957</v>
      </c>
      <c r="H74" s="22">
        <f>SUM(H71:H73)</f>
        <v>1729</v>
      </c>
      <c r="I74" s="22">
        <f>SUM(I71:I73)</f>
        <v>385</v>
      </c>
      <c r="J74" s="22">
        <f>SUM(J71:J73)</f>
        <v>192</v>
      </c>
    </row>
    <row r="78" spans="1:10" ht="12.75">
      <c r="A78" s="104" t="s">
        <v>31</v>
      </c>
      <c r="B78" s="38"/>
      <c r="C78" s="7"/>
      <c r="D78" s="7"/>
      <c r="E78" s="7"/>
      <c r="F78" s="7"/>
      <c r="G78" s="7"/>
      <c r="H78" s="7"/>
      <c r="I78" s="7"/>
      <c r="J78" s="7"/>
    </row>
    <row r="79" spans="1:10">
      <c r="A79" s="8" t="s">
        <v>2</v>
      </c>
      <c r="C79" s="6"/>
      <c r="D79" s="6"/>
      <c r="E79" s="6"/>
      <c r="F79" s="6"/>
      <c r="G79" s="6"/>
      <c r="H79" s="6"/>
      <c r="I79" s="6"/>
      <c r="J79" s="6"/>
    </row>
    <row r="80" spans="1:10" ht="12" thickBot="1">
      <c r="B80" s="8"/>
      <c r="C80" s="6"/>
      <c r="D80" s="6"/>
      <c r="E80" s="6"/>
      <c r="F80" s="6"/>
      <c r="G80" s="6"/>
      <c r="H80" s="6"/>
      <c r="I80" s="6"/>
      <c r="J80" s="6"/>
    </row>
    <row r="81" spans="1:10">
      <c r="B81" s="9" t="s">
        <v>25</v>
      </c>
      <c r="C81" s="24">
        <v>2011</v>
      </c>
      <c r="D81" s="24">
        <v>2012</v>
      </c>
      <c r="E81" s="24">
        <v>2013</v>
      </c>
      <c r="F81" s="24">
        <v>2014</v>
      </c>
      <c r="G81" s="24">
        <v>2015</v>
      </c>
      <c r="H81" s="24">
        <v>2016</v>
      </c>
      <c r="I81" s="24">
        <v>2017</v>
      </c>
      <c r="J81" s="24" t="s">
        <v>73</v>
      </c>
    </row>
    <row r="82" spans="1:10">
      <c r="B82" s="10" t="s">
        <v>23</v>
      </c>
      <c r="C82" s="20">
        <v>1000</v>
      </c>
      <c r="D82" s="20">
        <v>881</v>
      </c>
      <c r="E82" s="20">
        <v>400</v>
      </c>
      <c r="F82" s="20">
        <v>389</v>
      </c>
      <c r="G82" s="20">
        <v>184</v>
      </c>
      <c r="H82" s="20">
        <v>144</v>
      </c>
      <c r="I82" s="20">
        <v>204</v>
      </c>
      <c r="J82" s="20"/>
    </row>
    <row r="83" spans="1:10">
      <c r="B83" s="29" t="s">
        <v>0</v>
      </c>
      <c r="C83" s="21">
        <v>1498</v>
      </c>
      <c r="D83" s="21">
        <v>1699</v>
      </c>
      <c r="E83" s="21">
        <v>1893</v>
      </c>
      <c r="F83" s="21">
        <v>1159</v>
      </c>
      <c r="G83" s="21">
        <v>1965</v>
      </c>
      <c r="H83" s="21">
        <v>914</v>
      </c>
      <c r="I83" s="21">
        <v>1089</v>
      </c>
      <c r="J83" s="21"/>
    </row>
    <row r="84" spans="1:10">
      <c r="B84" s="28" t="s">
        <v>1</v>
      </c>
      <c r="C84" s="20">
        <v>3353</v>
      </c>
      <c r="D84" s="20">
        <v>2177</v>
      </c>
      <c r="E84" s="20">
        <v>1701</v>
      </c>
      <c r="F84" s="20">
        <v>1012</v>
      </c>
      <c r="G84" s="20">
        <v>1462</v>
      </c>
      <c r="H84" s="20">
        <v>811</v>
      </c>
      <c r="I84" s="20">
        <v>2087</v>
      </c>
      <c r="J84" s="20"/>
    </row>
    <row r="85" spans="1:10" ht="12" thickBot="1">
      <c r="B85" s="12" t="s">
        <v>18</v>
      </c>
      <c r="C85" s="22">
        <f t="shared" ref="C85:F85" si="32">SUM(C82:C84)</f>
        <v>5851</v>
      </c>
      <c r="D85" s="22">
        <f t="shared" si="32"/>
        <v>4757</v>
      </c>
      <c r="E85" s="22">
        <f t="shared" si="32"/>
        <v>3994</v>
      </c>
      <c r="F85" s="22">
        <f t="shared" si="32"/>
        <v>2560</v>
      </c>
      <c r="G85" s="22">
        <f>SUM(G82:G84)</f>
        <v>3611</v>
      </c>
      <c r="H85" s="22">
        <f>SUM(H82:H84)</f>
        <v>1869</v>
      </c>
      <c r="I85" s="22">
        <f>SUM(I82:I84)</f>
        <v>3380</v>
      </c>
      <c r="J85" s="22">
        <f>SUM(J82:J84)</f>
        <v>0</v>
      </c>
    </row>
    <row r="86" spans="1:10">
      <c r="B86" s="13"/>
      <c r="C86" s="23"/>
      <c r="D86" s="23"/>
      <c r="E86" s="23"/>
      <c r="F86" s="23"/>
      <c r="G86" s="23"/>
      <c r="H86" s="23"/>
      <c r="I86" s="23"/>
      <c r="J86" s="23"/>
    </row>
    <row r="87" spans="1:10">
      <c r="A87" s="6" t="s">
        <v>65</v>
      </c>
    </row>
    <row r="88" spans="1:10">
      <c r="A88" s="96" t="s">
        <v>74</v>
      </c>
    </row>
  </sheetData>
  <mergeCells count="6">
    <mergeCell ref="A70:B70"/>
    <mergeCell ref="A60:B60"/>
    <mergeCell ref="A16:B16"/>
    <mergeCell ref="A34:B34"/>
    <mergeCell ref="A46:B46"/>
    <mergeCell ref="A40:B40"/>
  </mergeCells>
  <phoneticPr fontId="0" type="noConversion"/>
  <printOptions horizontalCentered="1"/>
  <pageMargins left="0" right="0" top="1.5748031496062993" bottom="0.98425196850393704" header="0.39370078740157483" footer="0.39370078740157483"/>
  <pageSetup paperSize="9" scale="85" orientation="portrait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rowBreaks count="1" manualBreakCount="1">
    <brk id="55" max="3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zoomScaleNormal="100" workbookViewId="0">
      <selection activeCell="A3" sqref="A3"/>
    </sheetView>
  </sheetViews>
  <sheetFormatPr baseColWidth="10" defaultColWidth="12" defaultRowHeight="12.75"/>
  <cols>
    <col min="1" max="1" width="3.5703125" style="48" customWidth="1"/>
    <col min="2" max="2" width="33" style="27" customWidth="1"/>
    <col min="3" max="10" width="7.140625" style="25" customWidth="1"/>
    <col min="11" max="16384" width="12" style="48"/>
  </cols>
  <sheetData>
    <row r="1" spans="1:10">
      <c r="A1" s="26" t="s">
        <v>56</v>
      </c>
    </row>
    <row r="2" spans="1:10">
      <c r="A2" s="26" t="s">
        <v>68</v>
      </c>
    </row>
    <row r="3" spans="1:10">
      <c r="A3" s="26" t="s">
        <v>57</v>
      </c>
    </row>
    <row r="4" spans="1:10">
      <c r="A4" s="26" t="s">
        <v>69</v>
      </c>
    </row>
    <row r="5" spans="1:10">
      <c r="B5" s="26"/>
    </row>
    <row r="6" spans="1:10" ht="13.5" thickBot="1">
      <c r="B6" s="26" t="s">
        <v>19</v>
      </c>
    </row>
    <row r="7" spans="1:10" ht="23.25">
      <c r="B7" s="32" t="s">
        <v>30</v>
      </c>
      <c r="C7" s="24">
        <v>2011</v>
      </c>
      <c r="D7" s="24">
        <v>2012</v>
      </c>
      <c r="E7" s="24">
        <v>2013</v>
      </c>
      <c r="F7" s="24">
        <v>2014</v>
      </c>
      <c r="G7" s="24">
        <v>2015</v>
      </c>
      <c r="H7" s="24">
        <v>2016</v>
      </c>
      <c r="I7" s="24">
        <v>2017</v>
      </c>
      <c r="J7" s="24">
        <v>2018</v>
      </c>
    </row>
    <row r="8" spans="1:10">
      <c r="B8" s="10" t="s">
        <v>23</v>
      </c>
      <c r="C8" s="20">
        <v>866</v>
      </c>
      <c r="D8" s="20">
        <v>84</v>
      </c>
      <c r="E8" s="20">
        <v>0</v>
      </c>
      <c r="F8" s="20">
        <v>314</v>
      </c>
      <c r="G8" s="20">
        <v>0</v>
      </c>
      <c r="H8" s="20">
        <v>0</v>
      </c>
      <c r="I8" s="20">
        <v>0</v>
      </c>
      <c r="J8" s="20">
        <v>0</v>
      </c>
    </row>
    <row r="9" spans="1:10" ht="12.75" customHeight="1">
      <c r="B9" s="29" t="s">
        <v>0</v>
      </c>
      <c r="C9" s="21">
        <v>344</v>
      </c>
      <c r="D9" s="21">
        <v>197</v>
      </c>
      <c r="E9" s="21">
        <v>0</v>
      </c>
      <c r="F9" s="21">
        <v>270</v>
      </c>
      <c r="G9" s="21">
        <v>252</v>
      </c>
      <c r="H9" s="21">
        <v>204</v>
      </c>
      <c r="I9" s="21">
        <v>0</v>
      </c>
      <c r="J9" s="21">
        <v>0</v>
      </c>
    </row>
    <row r="10" spans="1:10">
      <c r="B10" s="28" t="s">
        <v>1</v>
      </c>
      <c r="C10" s="20">
        <v>113</v>
      </c>
      <c r="D10" s="20">
        <v>0</v>
      </c>
      <c r="E10" s="20">
        <v>165</v>
      </c>
      <c r="F10" s="20">
        <v>144</v>
      </c>
      <c r="G10" s="20">
        <v>74</v>
      </c>
      <c r="H10" s="20">
        <v>126</v>
      </c>
      <c r="I10" s="20">
        <v>0</v>
      </c>
      <c r="J10" s="20">
        <v>32</v>
      </c>
    </row>
    <row r="11" spans="1:10" ht="13.5" customHeight="1" thickBot="1">
      <c r="B11" s="30" t="s">
        <v>18</v>
      </c>
      <c r="C11" s="22">
        <f t="shared" ref="C11:E11" si="0">SUM(C8:C10)</f>
        <v>1323</v>
      </c>
      <c r="D11" s="22">
        <f t="shared" si="0"/>
        <v>281</v>
      </c>
      <c r="E11" s="22">
        <f t="shared" si="0"/>
        <v>165</v>
      </c>
      <c r="F11" s="22">
        <f>SUM(F8:F10)</f>
        <v>728</v>
      </c>
      <c r="G11" s="22">
        <f>SUM(G8:G10)</f>
        <v>326</v>
      </c>
      <c r="H11" s="22">
        <f>SUM(H8:H10)</f>
        <v>330</v>
      </c>
      <c r="I11" s="22">
        <f>SUM(I8:I10)</f>
        <v>0</v>
      </c>
      <c r="J11" s="22">
        <f>SUM(J8:J10)</f>
        <v>32</v>
      </c>
    </row>
    <row r="12" spans="1:10" ht="13.5" customHeight="1" thickBot="1">
      <c r="B12" s="31"/>
    </row>
    <row r="13" spans="1:10" ht="23.25">
      <c r="B13" s="32" t="s">
        <v>29</v>
      </c>
      <c r="C13" s="24">
        <v>2011</v>
      </c>
      <c r="D13" s="24">
        <v>2012</v>
      </c>
      <c r="E13" s="24">
        <v>2013</v>
      </c>
      <c r="F13" s="24">
        <v>2014</v>
      </c>
      <c r="G13" s="24">
        <v>2015</v>
      </c>
      <c r="H13" s="24">
        <v>2016</v>
      </c>
      <c r="I13" s="24">
        <v>2017</v>
      </c>
      <c r="J13" s="24">
        <f>J7</f>
        <v>2018</v>
      </c>
    </row>
    <row r="14" spans="1:10" ht="12.75" customHeight="1">
      <c r="B14" s="10" t="s">
        <v>23</v>
      </c>
      <c r="C14" s="20">
        <v>321</v>
      </c>
      <c r="D14" s="20">
        <v>90</v>
      </c>
      <c r="E14" s="20">
        <v>80</v>
      </c>
      <c r="F14" s="20">
        <v>171</v>
      </c>
      <c r="G14" s="20">
        <v>0</v>
      </c>
      <c r="H14" s="20">
        <v>0</v>
      </c>
      <c r="I14" s="20">
        <v>0</v>
      </c>
      <c r="J14" s="20">
        <v>0</v>
      </c>
    </row>
    <row r="15" spans="1:10" ht="12.75" customHeight="1">
      <c r="B15" s="29" t="s">
        <v>0</v>
      </c>
      <c r="C15" s="21">
        <v>30</v>
      </c>
      <c r="D15" s="21">
        <v>40</v>
      </c>
      <c r="E15" s="21">
        <v>0</v>
      </c>
      <c r="F15" s="21">
        <v>0</v>
      </c>
      <c r="G15" s="21">
        <v>90</v>
      </c>
      <c r="H15" s="21">
        <v>0</v>
      </c>
      <c r="I15" s="21">
        <v>0</v>
      </c>
      <c r="J15" s="21">
        <v>0</v>
      </c>
    </row>
    <row r="16" spans="1:10">
      <c r="B16" s="28" t="s">
        <v>1</v>
      </c>
      <c r="C16" s="20">
        <v>75</v>
      </c>
      <c r="D16" s="20">
        <v>0</v>
      </c>
      <c r="E16" s="20">
        <v>0</v>
      </c>
      <c r="F16" s="20">
        <v>68</v>
      </c>
      <c r="G16" s="20">
        <v>34</v>
      </c>
      <c r="H16" s="20">
        <v>0</v>
      </c>
      <c r="I16" s="20">
        <v>32</v>
      </c>
      <c r="J16" s="20"/>
    </row>
    <row r="17" spans="1:10" ht="13.5" customHeight="1" thickBot="1">
      <c r="B17" s="30" t="s">
        <v>18</v>
      </c>
      <c r="C17" s="22">
        <f t="shared" ref="C17:E17" si="1">SUM(C14:C16)</f>
        <v>426</v>
      </c>
      <c r="D17" s="22">
        <f t="shared" si="1"/>
        <v>130</v>
      </c>
      <c r="E17" s="22">
        <f t="shared" si="1"/>
        <v>80</v>
      </c>
      <c r="F17" s="22">
        <f>SUM(F14:F16)</f>
        <v>239</v>
      </c>
      <c r="G17" s="22">
        <f>SUM(G14:G16)</f>
        <v>124</v>
      </c>
      <c r="H17" s="22">
        <f>SUM(H14:H16)</f>
        <v>0</v>
      </c>
      <c r="I17" s="22">
        <f>SUM(I14:I16)</f>
        <v>32</v>
      </c>
      <c r="J17" s="22">
        <f>SUM(J14:J16)</f>
        <v>0</v>
      </c>
    </row>
    <row r="18" spans="1:10" ht="13.5" customHeight="1" thickBot="1">
      <c r="B18" s="31"/>
    </row>
    <row r="19" spans="1:10" ht="23.25">
      <c r="B19" s="32" t="s">
        <v>51</v>
      </c>
      <c r="C19" s="24">
        <v>2011</v>
      </c>
      <c r="D19" s="24">
        <v>2012</v>
      </c>
      <c r="E19" s="24">
        <v>2013</v>
      </c>
      <c r="F19" s="24">
        <v>2014</v>
      </c>
      <c r="G19" s="24">
        <v>2015</v>
      </c>
      <c r="H19" s="24">
        <v>2016</v>
      </c>
      <c r="I19" s="24">
        <v>2017</v>
      </c>
      <c r="J19" s="24">
        <f>J7</f>
        <v>2018</v>
      </c>
    </row>
    <row r="20" spans="1:10" ht="12.75" customHeight="1">
      <c r="B20" s="10" t="s">
        <v>23</v>
      </c>
      <c r="C20" s="20"/>
      <c r="D20" s="20"/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1:10" ht="12.75" customHeight="1">
      <c r="B21" s="29" t="s">
        <v>0</v>
      </c>
      <c r="C21" s="21"/>
      <c r="D21" s="21"/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10">
      <c r="B22" s="28" t="s">
        <v>1</v>
      </c>
      <c r="C22" s="20"/>
      <c r="D22" s="20"/>
      <c r="E22" s="20">
        <v>13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1:10" ht="13.5" customHeight="1" thickBot="1">
      <c r="B23" s="30" t="s">
        <v>18</v>
      </c>
      <c r="C23" s="22">
        <f t="shared" ref="C23:E23" si="2">SUM(C20:C22)</f>
        <v>0</v>
      </c>
      <c r="D23" s="22">
        <f t="shared" si="2"/>
        <v>0</v>
      </c>
      <c r="E23" s="22">
        <f t="shared" si="2"/>
        <v>13</v>
      </c>
      <c r="F23" s="22">
        <f>SUM(F20:F22)</f>
        <v>0</v>
      </c>
      <c r="G23" s="22">
        <f>SUM(G20:G22)</f>
        <v>0</v>
      </c>
      <c r="H23" s="22">
        <f>SUM(H20:H22)</f>
        <v>0</v>
      </c>
      <c r="I23" s="22">
        <f>SUM(I20:I22)</f>
        <v>0</v>
      </c>
      <c r="J23" s="22">
        <f>SUM(J20:J22)</f>
        <v>0</v>
      </c>
    </row>
    <row r="24" spans="1:10" ht="7.5" customHeight="1" thickBot="1">
      <c r="A24" s="61"/>
      <c r="B24" s="60"/>
    </row>
    <row r="25" spans="1:10" ht="24" customHeight="1">
      <c r="A25" s="116" t="s">
        <v>40</v>
      </c>
      <c r="B25" s="117"/>
      <c r="C25" s="24">
        <v>2011</v>
      </c>
      <c r="D25" s="24">
        <v>2012</v>
      </c>
      <c r="E25" s="24">
        <v>2013</v>
      </c>
      <c r="F25" s="24">
        <v>2014</v>
      </c>
      <c r="G25" s="24">
        <v>2015</v>
      </c>
      <c r="H25" s="24">
        <v>2016</v>
      </c>
      <c r="I25" s="24">
        <v>2017</v>
      </c>
      <c r="J25" s="24">
        <f>J7</f>
        <v>2018</v>
      </c>
    </row>
    <row r="26" spans="1:10">
      <c r="A26" s="10" t="s">
        <v>23</v>
      </c>
      <c r="B26" s="10"/>
      <c r="C26" s="20">
        <f t="shared" ref="C26:D28" si="3">SUM(C8,C14)</f>
        <v>1187</v>
      </c>
      <c r="D26" s="20">
        <f t="shared" si="3"/>
        <v>174</v>
      </c>
      <c r="E26" s="20">
        <f t="shared" ref="E26:F28" si="4">E8+E14+E20</f>
        <v>80</v>
      </c>
      <c r="F26" s="20">
        <f t="shared" si="4"/>
        <v>485</v>
      </c>
      <c r="G26" s="20">
        <f t="shared" ref="G26:H28" si="5">G8+G14+G20</f>
        <v>0</v>
      </c>
      <c r="H26" s="20">
        <f t="shared" si="5"/>
        <v>0</v>
      </c>
      <c r="I26" s="20">
        <f t="shared" ref="I26:J26" si="6">I8+I14+I20</f>
        <v>0</v>
      </c>
      <c r="J26" s="20">
        <f t="shared" si="6"/>
        <v>0</v>
      </c>
    </row>
    <row r="27" spans="1:10">
      <c r="A27" s="11" t="s">
        <v>0</v>
      </c>
      <c r="B27" s="11"/>
      <c r="C27" s="21">
        <f t="shared" si="3"/>
        <v>374</v>
      </c>
      <c r="D27" s="21">
        <f t="shared" si="3"/>
        <v>237</v>
      </c>
      <c r="E27" s="21">
        <f t="shared" si="4"/>
        <v>0</v>
      </c>
      <c r="F27" s="21">
        <f t="shared" si="4"/>
        <v>270</v>
      </c>
      <c r="G27" s="21">
        <f t="shared" si="5"/>
        <v>342</v>
      </c>
      <c r="H27" s="21">
        <f t="shared" si="5"/>
        <v>204</v>
      </c>
      <c r="I27" s="21">
        <f t="shared" ref="I27:J27" si="7">I9+I15+I21</f>
        <v>0</v>
      </c>
      <c r="J27" s="21">
        <f t="shared" si="7"/>
        <v>0</v>
      </c>
    </row>
    <row r="28" spans="1:10">
      <c r="A28" s="10" t="s">
        <v>1</v>
      </c>
      <c r="B28" s="10"/>
      <c r="C28" s="20">
        <f t="shared" si="3"/>
        <v>188</v>
      </c>
      <c r="D28" s="20">
        <f t="shared" si="3"/>
        <v>0</v>
      </c>
      <c r="E28" s="20">
        <f t="shared" si="4"/>
        <v>178</v>
      </c>
      <c r="F28" s="20">
        <f t="shared" si="4"/>
        <v>212</v>
      </c>
      <c r="G28" s="20">
        <f t="shared" si="5"/>
        <v>108</v>
      </c>
      <c r="H28" s="20">
        <f t="shared" si="5"/>
        <v>126</v>
      </c>
      <c r="I28" s="20">
        <f t="shared" ref="I28:J28" si="8">I10+I16+I22</f>
        <v>32</v>
      </c>
      <c r="J28" s="20">
        <f t="shared" si="8"/>
        <v>32</v>
      </c>
    </row>
    <row r="29" spans="1:10" ht="13.5" thickBot="1">
      <c r="A29" s="12" t="s">
        <v>18</v>
      </c>
      <c r="B29" s="12"/>
      <c r="C29" s="22">
        <f t="shared" ref="C29:E29" si="9">SUM(C26:C28)</f>
        <v>1749</v>
      </c>
      <c r="D29" s="22">
        <f t="shared" si="9"/>
        <v>411</v>
      </c>
      <c r="E29" s="22">
        <f t="shared" si="9"/>
        <v>258</v>
      </c>
      <c r="F29" s="22">
        <f>SUM(F26:F28)</f>
        <v>967</v>
      </c>
      <c r="G29" s="22">
        <f>SUM(G26:G28)</f>
        <v>450</v>
      </c>
      <c r="H29" s="22">
        <f>SUM(H26:H28)</f>
        <v>330</v>
      </c>
      <c r="I29" s="22">
        <f>SUM(I26:I28)</f>
        <v>32</v>
      </c>
      <c r="J29" s="22">
        <f>SUM(J26:J28)</f>
        <v>32</v>
      </c>
    </row>
    <row r="30" spans="1:10">
      <c r="A30" s="2"/>
      <c r="B30" s="13"/>
    </row>
    <row r="31" spans="1:10" ht="13.5" thickBot="1">
      <c r="B31" s="31" t="s">
        <v>28</v>
      </c>
    </row>
    <row r="32" spans="1:10" s="47" customFormat="1" ht="23.25">
      <c r="B32" s="15" t="s">
        <v>26</v>
      </c>
      <c r="C32" s="24">
        <v>2011</v>
      </c>
      <c r="D32" s="24">
        <v>2012</v>
      </c>
      <c r="E32" s="24">
        <v>2013</v>
      </c>
      <c r="F32" s="24">
        <v>2014</v>
      </c>
      <c r="G32" s="24">
        <v>2015</v>
      </c>
      <c r="H32" s="24">
        <v>2016</v>
      </c>
      <c r="I32" s="24">
        <v>2017</v>
      </c>
      <c r="J32" s="24">
        <f>J7</f>
        <v>2018</v>
      </c>
    </row>
    <row r="33" spans="2:10" s="47" customFormat="1">
      <c r="B33" s="10" t="s">
        <v>23</v>
      </c>
      <c r="C33" s="34">
        <v>90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</row>
    <row r="34" spans="2:10" s="47" customFormat="1">
      <c r="B34" s="11" t="s">
        <v>0</v>
      </c>
      <c r="C34" s="35">
        <v>26</v>
      </c>
      <c r="D34" s="35">
        <v>0</v>
      </c>
      <c r="E34" s="35">
        <v>52</v>
      </c>
      <c r="F34" s="35">
        <v>78</v>
      </c>
      <c r="G34" s="35">
        <v>28</v>
      </c>
      <c r="H34" s="35">
        <v>63</v>
      </c>
      <c r="I34" s="35">
        <v>0</v>
      </c>
      <c r="J34" s="35">
        <v>0</v>
      </c>
    </row>
    <row r="35" spans="2:10" s="47" customFormat="1">
      <c r="B35" s="10" t="s">
        <v>1</v>
      </c>
      <c r="C35" s="34">
        <v>87</v>
      </c>
      <c r="D35" s="34">
        <v>64</v>
      </c>
      <c r="E35" s="34">
        <v>0</v>
      </c>
      <c r="F35" s="34">
        <v>30</v>
      </c>
      <c r="G35" s="34">
        <v>0</v>
      </c>
      <c r="H35" s="34">
        <v>88</v>
      </c>
      <c r="I35" s="34">
        <v>0</v>
      </c>
      <c r="J35" s="34">
        <v>0</v>
      </c>
    </row>
    <row r="36" spans="2:10" s="47" customFormat="1" ht="13.5" thickBot="1">
      <c r="B36" s="12" t="s">
        <v>18</v>
      </c>
      <c r="C36" s="22">
        <f t="shared" ref="C36:E36" si="10">SUM(C33:C35)</f>
        <v>203</v>
      </c>
      <c r="D36" s="22">
        <f t="shared" si="10"/>
        <v>64</v>
      </c>
      <c r="E36" s="22">
        <f t="shared" si="10"/>
        <v>52</v>
      </c>
      <c r="F36" s="22">
        <f>SUM(F33:F35)</f>
        <v>108</v>
      </c>
      <c r="G36" s="22">
        <f>SUM(G33:G35)</f>
        <v>28</v>
      </c>
      <c r="H36" s="22">
        <f>SUM(H33:H35)</f>
        <v>151</v>
      </c>
      <c r="I36" s="22">
        <f>SUM(I33:I35)</f>
        <v>0</v>
      </c>
      <c r="J36" s="22">
        <f>SUM(J33:J35)</f>
        <v>0</v>
      </c>
    </row>
    <row r="37" spans="2:10" ht="13.5" thickBot="1">
      <c r="B37" s="31"/>
    </row>
    <row r="38" spans="2:10" ht="23.25">
      <c r="B38" s="15" t="s">
        <v>27</v>
      </c>
      <c r="C38" s="24">
        <v>2011</v>
      </c>
      <c r="D38" s="24">
        <v>2012</v>
      </c>
      <c r="E38" s="24">
        <v>2013</v>
      </c>
      <c r="F38" s="24">
        <v>2014</v>
      </c>
      <c r="G38" s="24">
        <v>2015</v>
      </c>
      <c r="H38" s="24">
        <v>2016</v>
      </c>
      <c r="I38" s="24">
        <v>2017</v>
      </c>
      <c r="J38" s="24">
        <f>J7</f>
        <v>2018</v>
      </c>
    </row>
    <row r="39" spans="2:10">
      <c r="B39" s="10" t="s">
        <v>23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>
      <c r="B40" s="29" t="s">
        <v>0</v>
      </c>
      <c r="C40" s="21">
        <v>55</v>
      </c>
      <c r="D40" s="21">
        <v>50</v>
      </c>
      <c r="E40" s="21">
        <v>59</v>
      </c>
      <c r="F40" s="21">
        <v>0</v>
      </c>
      <c r="G40" s="21">
        <v>44</v>
      </c>
      <c r="H40" s="21">
        <v>70</v>
      </c>
      <c r="I40" s="21">
        <v>0</v>
      </c>
      <c r="J40" s="21">
        <v>0</v>
      </c>
    </row>
    <row r="41" spans="2:10">
      <c r="B41" s="28" t="s">
        <v>1</v>
      </c>
      <c r="C41" s="20">
        <v>70</v>
      </c>
      <c r="D41" s="20">
        <v>108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ht="13.5" thickBot="1">
      <c r="B42" s="30" t="s">
        <v>18</v>
      </c>
      <c r="C42" s="22">
        <f>+'Viviendas Terminadas'!C26</f>
        <v>125</v>
      </c>
      <c r="D42" s="22">
        <f>+'Viviendas Terminadas'!D26</f>
        <v>158</v>
      </c>
      <c r="E42" s="22">
        <f>+'Viviendas Terminadas'!E26</f>
        <v>59</v>
      </c>
      <c r="F42" s="22">
        <f>+'Viviendas Terminadas'!F26</f>
        <v>0</v>
      </c>
      <c r="G42" s="22">
        <f>+'Viviendas Terminadas'!G26</f>
        <v>44</v>
      </c>
      <c r="H42" s="22">
        <f>+'Viviendas Terminadas'!H26</f>
        <v>70</v>
      </c>
      <c r="I42" s="22">
        <f>+'Viviendas Terminadas'!I26</f>
        <v>0</v>
      </c>
      <c r="J42" s="22">
        <f>+'Viviendas Terminadas'!J26</f>
        <v>0</v>
      </c>
    </row>
    <row r="43" spans="2:10" ht="13.5" thickBot="1">
      <c r="B43" s="31"/>
      <c r="C43" s="23"/>
      <c r="D43" s="23"/>
      <c r="E43" s="23"/>
      <c r="F43" s="23"/>
      <c r="G43" s="23"/>
      <c r="H43" s="23"/>
      <c r="I43" s="23"/>
      <c r="J43" s="23"/>
    </row>
    <row r="44" spans="2:10" ht="23.25">
      <c r="B44" s="15" t="s">
        <v>22</v>
      </c>
      <c r="C44" s="24">
        <v>2011</v>
      </c>
      <c r="D44" s="24">
        <v>2012</v>
      </c>
      <c r="E44" s="24">
        <v>2013</v>
      </c>
      <c r="F44" s="24">
        <v>2014</v>
      </c>
      <c r="G44" s="24">
        <v>2015</v>
      </c>
      <c r="H44" s="24">
        <v>2016</v>
      </c>
      <c r="I44" s="24">
        <v>2017</v>
      </c>
      <c r="J44" s="24">
        <f>J38</f>
        <v>2018</v>
      </c>
    </row>
    <row r="45" spans="2:10">
      <c r="B45" s="10" t="s">
        <v>23</v>
      </c>
      <c r="C45" s="36">
        <v>0</v>
      </c>
      <c r="D45" s="36">
        <v>0</v>
      </c>
      <c r="E45" s="36">
        <v>16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</row>
    <row r="46" spans="2:10" ht="71.25" customHeight="1">
      <c r="B46" s="29" t="s">
        <v>0</v>
      </c>
      <c r="C46" s="35">
        <v>0</v>
      </c>
      <c r="D46" s="35">
        <v>0</v>
      </c>
      <c r="E46" s="35">
        <v>0</v>
      </c>
      <c r="F46" s="35">
        <v>40</v>
      </c>
      <c r="G46" s="35">
        <v>0</v>
      </c>
      <c r="H46" s="35">
        <v>0</v>
      </c>
      <c r="I46" s="35">
        <v>0</v>
      </c>
      <c r="J46" s="35">
        <v>0</v>
      </c>
    </row>
    <row r="47" spans="2:10">
      <c r="B47" s="28" t="s">
        <v>1</v>
      </c>
      <c r="C47" s="37">
        <v>72</v>
      </c>
      <c r="D47" s="37">
        <v>25</v>
      </c>
      <c r="E47" s="37">
        <v>27</v>
      </c>
      <c r="F47" s="37">
        <v>0</v>
      </c>
      <c r="G47" s="37">
        <v>0</v>
      </c>
      <c r="H47" s="37">
        <v>20</v>
      </c>
      <c r="I47" s="37">
        <v>0</v>
      </c>
      <c r="J47" s="37">
        <v>0</v>
      </c>
    </row>
    <row r="48" spans="2:10" ht="13.5" thickBot="1">
      <c r="B48" s="30" t="s">
        <v>18</v>
      </c>
      <c r="C48" s="22">
        <f t="shared" ref="C48:E48" si="11">SUM(C45:C47)</f>
        <v>72</v>
      </c>
      <c r="D48" s="22">
        <f t="shared" si="11"/>
        <v>25</v>
      </c>
      <c r="E48" s="22">
        <f t="shared" si="11"/>
        <v>43</v>
      </c>
      <c r="F48" s="22">
        <f>SUM(F45:F47)</f>
        <v>40</v>
      </c>
      <c r="G48" s="22">
        <f>SUM(G45:G47)</f>
        <v>0</v>
      </c>
      <c r="H48" s="22">
        <f>SUM(H45:H47)</f>
        <v>20</v>
      </c>
      <c r="I48" s="22">
        <f>SUM(I45:I47)</f>
        <v>0</v>
      </c>
      <c r="J48" s="22">
        <f>SUM(J45:J47)</f>
        <v>0</v>
      </c>
    </row>
    <row r="49" spans="1:10" ht="13.5" thickBot="1">
      <c r="B49" s="31"/>
      <c r="C49" s="23"/>
      <c r="D49" s="23"/>
      <c r="E49" s="23"/>
      <c r="F49" s="23"/>
      <c r="G49" s="23"/>
      <c r="H49" s="23"/>
      <c r="I49" s="23"/>
      <c r="J49" s="23"/>
    </row>
    <row r="50" spans="1:10" ht="23.25">
      <c r="B50" s="15" t="s">
        <v>60</v>
      </c>
      <c r="C50" s="24">
        <v>2011</v>
      </c>
      <c r="D50" s="24">
        <v>2012</v>
      </c>
      <c r="E50" s="24">
        <v>2013</v>
      </c>
      <c r="F50" s="24">
        <v>2014</v>
      </c>
      <c r="G50" s="24">
        <v>2015</v>
      </c>
      <c r="H50" s="24">
        <v>2016</v>
      </c>
      <c r="I50" s="24">
        <v>2017</v>
      </c>
      <c r="J50" s="24">
        <f>J44</f>
        <v>2018</v>
      </c>
    </row>
    <row r="51" spans="1:10">
      <c r="B51" s="10" t="s">
        <v>23</v>
      </c>
      <c r="C51" s="36">
        <v>0</v>
      </c>
      <c r="D51" s="36">
        <v>0</v>
      </c>
      <c r="E51" s="36">
        <v>0</v>
      </c>
      <c r="F51" s="36">
        <v>91</v>
      </c>
      <c r="G51" s="36">
        <v>0</v>
      </c>
      <c r="H51" s="36">
        <v>0</v>
      </c>
      <c r="I51" s="36">
        <v>0</v>
      </c>
      <c r="J51" s="36">
        <v>0</v>
      </c>
    </row>
    <row r="52" spans="1:10">
      <c r="B52" s="29" t="s">
        <v>0</v>
      </c>
      <c r="C52" s="35">
        <v>0</v>
      </c>
      <c r="D52" s="35">
        <v>0</v>
      </c>
      <c r="E52" s="35">
        <v>0</v>
      </c>
      <c r="F52" s="35">
        <v>57</v>
      </c>
      <c r="G52" s="35">
        <v>0</v>
      </c>
      <c r="H52" s="35">
        <v>86</v>
      </c>
      <c r="I52" s="35">
        <v>0</v>
      </c>
      <c r="J52" s="35">
        <v>0</v>
      </c>
    </row>
    <row r="53" spans="1:10" s="49" customFormat="1">
      <c r="B53" s="28" t="s">
        <v>1</v>
      </c>
      <c r="C53" s="37">
        <v>0</v>
      </c>
      <c r="D53" s="37">
        <v>0</v>
      </c>
      <c r="E53" s="37">
        <v>0</v>
      </c>
      <c r="F53" s="37">
        <v>53</v>
      </c>
      <c r="G53" s="37">
        <v>0</v>
      </c>
      <c r="H53" s="37">
        <v>47</v>
      </c>
      <c r="I53" s="37">
        <v>0</v>
      </c>
      <c r="J53" s="37">
        <v>0</v>
      </c>
    </row>
    <row r="54" spans="1:10" s="49" customFormat="1" ht="13.5" thickBot="1">
      <c r="B54" s="30" t="s">
        <v>18</v>
      </c>
      <c r="C54" s="22">
        <f t="shared" ref="C54:E54" si="12">SUM(C51:C53)</f>
        <v>0</v>
      </c>
      <c r="D54" s="22">
        <f t="shared" si="12"/>
        <v>0</v>
      </c>
      <c r="E54" s="22">
        <f t="shared" si="12"/>
        <v>0</v>
      </c>
      <c r="F54" s="22">
        <f>SUM(F51:F53)</f>
        <v>201</v>
      </c>
      <c r="G54" s="22">
        <f>SUM(G51:G53)</f>
        <v>0</v>
      </c>
      <c r="H54" s="22">
        <f>SUM(H51:H53)</f>
        <v>133</v>
      </c>
      <c r="I54" s="22">
        <f>SUM(I51:I53)</f>
        <v>0</v>
      </c>
      <c r="J54" s="22">
        <f>SUM(J51:J53)</f>
        <v>0</v>
      </c>
    </row>
    <row r="55" spans="1:10" s="49" customFormat="1"/>
    <row r="56" spans="1:10" s="49" customFormat="1" ht="6" customHeight="1" thickBot="1">
      <c r="B56" s="31"/>
      <c r="C56" s="33"/>
      <c r="D56" s="33"/>
      <c r="E56" s="33"/>
      <c r="F56" s="33"/>
      <c r="G56" s="33"/>
      <c r="H56" s="33"/>
      <c r="I56" s="33"/>
      <c r="J56" s="33"/>
    </row>
    <row r="57" spans="1:10" s="49" customFormat="1" ht="23.25" customHeight="1">
      <c r="A57" s="116" t="s">
        <v>41</v>
      </c>
      <c r="B57" s="117"/>
      <c r="C57" s="24">
        <v>2011</v>
      </c>
      <c r="D57" s="24">
        <v>2012</v>
      </c>
      <c r="E57" s="24">
        <v>2013</v>
      </c>
      <c r="F57" s="24">
        <v>2014</v>
      </c>
      <c r="G57" s="24">
        <v>2015</v>
      </c>
      <c r="H57" s="24">
        <v>2016</v>
      </c>
      <c r="I57" s="24">
        <v>2017</v>
      </c>
      <c r="J57" s="24">
        <f>J50</f>
        <v>2018</v>
      </c>
    </row>
    <row r="58" spans="1:10" s="49" customFormat="1">
      <c r="A58" s="10" t="s">
        <v>23</v>
      </c>
      <c r="B58" s="10"/>
      <c r="C58" s="34">
        <f t="shared" ref="C58:H60" si="13">+C39+C45+C33+C51</f>
        <v>90</v>
      </c>
      <c r="D58" s="34">
        <f t="shared" si="13"/>
        <v>0</v>
      </c>
      <c r="E58" s="34">
        <f t="shared" si="13"/>
        <v>16</v>
      </c>
      <c r="F58" s="34">
        <f t="shared" si="13"/>
        <v>91</v>
      </c>
      <c r="G58" s="34">
        <f t="shared" si="13"/>
        <v>0</v>
      </c>
      <c r="H58" s="34">
        <f t="shared" si="13"/>
        <v>0</v>
      </c>
      <c r="I58" s="34">
        <f t="shared" ref="I58:J58" si="14">+I39+I45+I33+I51</f>
        <v>0</v>
      </c>
      <c r="J58" s="34">
        <f t="shared" si="14"/>
        <v>0</v>
      </c>
    </row>
    <row r="59" spans="1:10" s="49" customFormat="1">
      <c r="A59" s="11" t="s">
        <v>0</v>
      </c>
      <c r="B59" s="11"/>
      <c r="C59" s="35">
        <f t="shared" si="13"/>
        <v>81</v>
      </c>
      <c r="D59" s="35">
        <f t="shared" si="13"/>
        <v>50</v>
      </c>
      <c r="E59" s="35">
        <f t="shared" si="13"/>
        <v>111</v>
      </c>
      <c r="F59" s="35">
        <f t="shared" si="13"/>
        <v>175</v>
      </c>
      <c r="G59" s="35">
        <f t="shared" si="13"/>
        <v>72</v>
      </c>
      <c r="H59" s="35">
        <f t="shared" si="13"/>
        <v>219</v>
      </c>
      <c r="I59" s="35">
        <f t="shared" ref="I59:J59" si="15">+I40+I46+I34+I52</f>
        <v>0</v>
      </c>
      <c r="J59" s="35">
        <f t="shared" si="15"/>
        <v>0</v>
      </c>
    </row>
    <row r="60" spans="1:10" s="49" customFormat="1">
      <c r="A60" s="10" t="s">
        <v>1</v>
      </c>
      <c r="B60" s="10"/>
      <c r="C60" s="34">
        <f t="shared" si="13"/>
        <v>229</v>
      </c>
      <c r="D60" s="34">
        <f t="shared" si="13"/>
        <v>197</v>
      </c>
      <c r="E60" s="34">
        <f t="shared" si="13"/>
        <v>27</v>
      </c>
      <c r="F60" s="34">
        <f t="shared" si="13"/>
        <v>83</v>
      </c>
      <c r="G60" s="34">
        <f t="shared" si="13"/>
        <v>0</v>
      </c>
      <c r="H60" s="34">
        <f t="shared" si="13"/>
        <v>155</v>
      </c>
      <c r="I60" s="34">
        <f t="shared" ref="I60:J60" si="16">+I41+I47+I35+I53</f>
        <v>0</v>
      </c>
      <c r="J60" s="34">
        <f t="shared" si="16"/>
        <v>0</v>
      </c>
    </row>
    <row r="61" spans="1:10" s="49" customFormat="1" ht="13.5" thickBot="1">
      <c r="A61" s="12" t="s">
        <v>18</v>
      </c>
      <c r="B61" s="12"/>
      <c r="C61" s="22">
        <f t="shared" ref="C61:D61" si="17">SUM(C58:C60)</f>
        <v>400</v>
      </c>
      <c r="D61" s="22">
        <f t="shared" si="17"/>
        <v>247</v>
      </c>
      <c r="E61" s="22">
        <f t="shared" ref="E61:G61" si="18">SUM(E58:E60)</f>
        <v>154</v>
      </c>
      <c r="F61" s="22">
        <f t="shared" si="18"/>
        <v>349</v>
      </c>
      <c r="G61" s="22">
        <f t="shared" si="18"/>
        <v>72</v>
      </c>
      <c r="H61" s="22">
        <f t="shared" ref="H61:I61" si="19">SUM(H58:H60)</f>
        <v>374</v>
      </c>
      <c r="I61" s="22">
        <f t="shared" si="19"/>
        <v>0</v>
      </c>
      <c r="J61" s="22">
        <f t="shared" ref="J61" si="20">SUM(J58:J60)</f>
        <v>0</v>
      </c>
    </row>
    <row r="62" spans="1:10" s="49" customFormat="1">
      <c r="B62" s="31"/>
      <c r="C62" s="33"/>
      <c r="D62" s="33"/>
      <c r="E62" s="33"/>
      <c r="F62" s="33"/>
      <c r="G62" s="33"/>
      <c r="H62" s="33"/>
      <c r="I62" s="33"/>
      <c r="J62" s="33"/>
    </row>
    <row r="63" spans="1:10" s="49" customFormat="1" ht="13.5" thickBot="1">
      <c r="B63" s="31"/>
      <c r="C63" s="33"/>
      <c r="D63" s="33"/>
      <c r="E63" s="33"/>
      <c r="F63" s="33"/>
      <c r="G63" s="33"/>
      <c r="H63" s="33"/>
      <c r="I63" s="33"/>
      <c r="J63" s="33"/>
    </row>
    <row r="64" spans="1:10" s="49" customFormat="1" ht="25.5" customHeight="1">
      <c r="A64" s="116" t="s">
        <v>42</v>
      </c>
      <c r="B64" s="117"/>
      <c r="C64" s="24">
        <v>2011</v>
      </c>
      <c r="D64" s="24">
        <v>2012</v>
      </c>
      <c r="E64" s="24">
        <v>2013</v>
      </c>
      <c r="F64" s="24">
        <v>2014</v>
      </c>
      <c r="G64" s="24">
        <v>2015</v>
      </c>
      <c r="H64" s="24">
        <v>2016</v>
      </c>
      <c r="I64" s="24">
        <v>2017</v>
      </c>
      <c r="J64" s="24">
        <f>J57</f>
        <v>2018</v>
      </c>
    </row>
    <row r="65" spans="1:10" s="49" customFormat="1">
      <c r="A65" s="10" t="s">
        <v>23</v>
      </c>
      <c r="B65" s="10"/>
      <c r="C65" s="20">
        <f t="shared" ref="C65:H65" si="21">+C58+C26</f>
        <v>1277</v>
      </c>
      <c r="D65" s="20">
        <f t="shared" si="21"/>
        <v>174</v>
      </c>
      <c r="E65" s="20">
        <f t="shared" si="21"/>
        <v>96</v>
      </c>
      <c r="F65" s="20">
        <f t="shared" si="21"/>
        <v>576</v>
      </c>
      <c r="G65" s="20">
        <f t="shared" si="21"/>
        <v>0</v>
      </c>
      <c r="H65" s="20">
        <f t="shared" si="21"/>
        <v>0</v>
      </c>
      <c r="I65" s="20">
        <f t="shared" ref="I65:J65" si="22">+I58+I26</f>
        <v>0</v>
      </c>
      <c r="J65" s="20">
        <f t="shared" si="22"/>
        <v>0</v>
      </c>
    </row>
    <row r="66" spans="1:10" s="49" customFormat="1">
      <c r="A66" s="11" t="s">
        <v>0</v>
      </c>
      <c r="B66" s="11"/>
      <c r="C66" s="21">
        <f t="shared" ref="C66:H66" si="23">+C59+C27</f>
        <v>455</v>
      </c>
      <c r="D66" s="21">
        <f t="shared" si="23"/>
        <v>287</v>
      </c>
      <c r="E66" s="21">
        <f t="shared" si="23"/>
        <v>111</v>
      </c>
      <c r="F66" s="21">
        <f t="shared" si="23"/>
        <v>445</v>
      </c>
      <c r="G66" s="21">
        <f t="shared" si="23"/>
        <v>414</v>
      </c>
      <c r="H66" s="21">
        <f t="shared" si="23"/>
        <v>423</v>
      </c>
      <c r="I66" s="21">
        <f t="shared" ref="I66:J66" si="24">+I59+I27</f>
        <v>0</v>
      </c>
      <c r="J66" s="21">
        <f t="shared" si="24"/>
        <v>0</v>
      </c>
    </row>
    <row r="67" spans="1:10" s="49" customFormat="1">
      <c r="A67" s="10" t="s">
        <v>1</v>
      </c>
      <c r="B67" s="10"/>
      <c r="C67" s="20">
        <f t="shared" ref="C67:H67" si="25">+C60+C28</f>
        <v>417</v>
      </c>
      <c r="D67" s="20">
        <f t="shared" si="25"/>
        <v>197</v>
      </c>
      <c r="E67" s="20">
        <f t="shared" si="25"/>
        <v>205</v>
      </c>
      <c r="F67" s="20">
        <f t="shared" si="25"/>
        <v>295</v>
      </c>
      <c r="G67" s="20">
        <f t="shared" si="25"/>
        <v>108</v>
      </c>
      <c r="H67" s="20">
        <f t="shared" si="25"/>
        <v>281</v>
      </c>
      <c r="I67" s="20">
        <f t="shared" ref="I67:J67" si="26">+I60+I28</f>
        <v>32</v>
      </c>
      <c r="J67" s="20">
        <f t="shared" si="26"/>
        <v>32</v>
      </c>
    </row>
    <row r="68" spans="1:10" s="49" customFormat="1" ht="13.5" thickBot="1">
      <c r="A68" s="12" t="s">
        <v>18</v>
      </c>
      <c r="B68" s="12"/>
      <c r="C68" s="22">
        <f t="shared" ref="C68:E68" si="27">SUM(C65:C67)</f>
        <v>2149</v>
      </c>
      <c r="D68" s="22">
        <f t="shared" si="27"/>
        <v>658</v>
      </c>
      <c r="E68" s="22">
        <f t="shared" si="27"/>
        <v>412</v>
      </c>
      <c r="F68" s="22">
        <f>SUM(F65:F67)</f>
        <v>1316</v>
      </c>
      <c r="G68" s="22">
        <f>SUM(G65:G67)</f>
        <v>522</v>
      </c>
      <c r="H68" s="22">
        <f>SUM(H65:H67)</f>
        <v>704</v>
      </c>
      <c r="I68" s="22">
        <f>SUM(I65:I67)</f>
        <v>32</v>
      </c>
      <c r="J68" s="22">
        <f>SUM(J65:J67)</f>
        <v>32</v>
      </c>
    </row>
    <row r="69" spans="1:10" ht="7.5" customHeight="1"/>
    <row r="70" spans="1:10">
      <c r="A70" s="25" t="s">
        <v>20</v>
      </c>
      <c r="C70" s="6"/>
      <c r="D70" s="6"/>
      <c r="E70" s="6"/>
      <c r="F70" s="6"/>
      <c r="G70" s="6"/>
      <c r="H70" s="6"/>
      <c r="I70" s="6"/>
      <c r="J70" s="6"/>
    </row>
    <row r="71" spans="1:10">
      <c r="A71" s="25" t="s">
        <v>50</v>
      </c>
      <c r="C71" s="6"/>
      <c r="D71" s="6"/>
      <c r="E71" s="6"/>
      <c r="F71" s="6"/>
      <c r="G71" s="6"/>
      <c r="H71" s="6"/>
      <c r="I71" s="6"/>
      <c r="J71" s="6"/>
    </row>
    <row r="72" spans="1:10">
      <c r="A72" s="72" t="str">
        <f>'Viviendas Terminadas'!A68</f>
        <v>Azkenengo eguneratzea 2018/04/16 - Última actualización a 16/04/2018</v>
      </c>
      <c r="B72" s="72"/>
      <c r="C72" s="48"/>
      <c r="D72" s="48"/>
      <c r="E72" s="48"/>
      <c r="F72" s="48"/>
      <c r="G72" s="48"/>
      <c r="H72" s="48"/>
      <c r="I72" s="48"/>
      <c r="J72" s="48"/>
    </row>
    <row r="75" spans="1:10">
      <c r="B75" s="50"/>
    </row>
    <row r="79" spans="1:10">
      <c r="B79" s="54"/>
    </row>
    <row r="80" spans="1:10">
      <c r="B80" s="54"/>
    </row>
    <row r="81" spans="2:10">
      <c r="B81" s="54"/>
    </row>
    <row r="82" spans="2:10">
      <c r="B82" s="53"/>
    </row>
    <row r="84" spans="2:10">
      <c r="B84" s="2"/>
    </row>
    <row r="85" spans="2:10">
      <c r="B85" s="52"/>
    </row>
    <row r="87" spans="2:10">
      <c r="B87" s="2"/>
      <c r="C87" s="14"/>
      <c r="D87" s="14"/>
      <c r="E87" s="14"/>
      <c r="F87" s="14"/>
      <c r="G87" s="14"/>
      <c r="H87" s="14"/>
      <c r="I87" s="14"/>
      <c r="J87" s="14"/>
    </row>
    <row r="88" spans="2:10">
      <c r="B88" s="52"/>
      <c r="C88" s="2"/>
      <c r="D88" s="2"/>
      <c r="E88" s="2"/>
      <c r="F88" s="2"/>
      <c r="G88" s="2"/>
      <c r="H88" s="2"/>
      <c r="I88" s="2"/>
      <c r="J88" s="2"/>
    </row>
    <row r="89" spans="2:10">
      <c r="B89" s="14"/>
      <c r="C89" s="14"/>
      <c r="D89" s="14"/>
      <c r="E89" s="14"/>
      <c r="F89" s="14"/>
      <c r="G89" s="14"/>
      <c r="H89" s="14"/>
      <c r="I89" s="14"/>
      <c r="J89" s="14"/>
    </row>
    <row r="90" spans="2:10">
      <c r="B90" s="2"/>
      <c r="C90" s="2"/>
      <c r="D90" s="2"/>
      <c r="E90" s="2"/>
      <c r="F90" s="2"/>
      <c r="G90" s="2"/>
      <c r="H90" s="2"/>
      <c r="I90" s="2"/>
      <c r="J90" s="2"/>
    </row>
    <row r="91" spans="2:10">
      <c r="B91" s="52"/>
      <c r="C91" s="14"/>
      <c r="D91" s="14"/>
      <c r="E91" s="14"/>
      <c r="F91" s="14"/>
      <c r="G91" s="14"/>
      <c r="H91" s="14"/>
      <c r="I91" s="14"/>
      <c r="J91" s="14"/>
    </row>
    <row r="92" spans="2:10">
      <c r="B92" s="14"/>
      <c r="C92" s="2"/>
      <c r="D92" s="2"/>
      <c r="E92" s="2"/>
      <c r="F92" s="2"/>
      <c r="G92" s="2"/>
      <c r="H92" s="2"/>
      <c r="I92" s="2"/>
      <c r="J92" s="2"/>
    </row>
  </sheetData>
  <mergeCells count="3">
    <mergeCell ref="A25:B25"/>
    <mergeCell ref="A57:B57"/>
    <mergeCell ref="A64:B64"/>
  </mergeCells>
  <phoneticPr fontId="0" type="noConversion"/>
  <printOptions horizontalCentered="1"/>
  <pageMargins left="0" right="0" top="1.5748031496062993" bottom="0.98425196850393704" header="0.39370078740157483" footer="0.39370078740157483"/>
  <pageSetup paperSize="9" scale="97" orientation="portrait" horizontalDpi="300" verticalDpi="4294967292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rowBreaks count="1" manualBreakCount="1">
    <brk id="48" max="39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Normal="100" workbookViewId="0">
      <selection activeCell="A3" sqref="A3"/>
    </sheetView>
  </sheetViews>
  <sheetFormatPr baseColWidth="10" defaultColWidth="12" defaultRowHeight="12.75"/>
  <cols>
    <col min="1" max="1" width="2.85546875" style="2" customWidth="1"/>
    <col min="2" max="2" width="21.5703125" style="2" customWidth="1"/>
    <col min="3" max="10" width="7.140625" style="2" customWidth="1"/>
    <col min="11" max="16384" width="12" style="2"/>
  </cols>
  <sheetData>
    <row r="1" spans="1:10">
      <c r="A1" s="8" t="s">
        <v>55</v>
      </c>
    </row>
    <row r="2" spans="1:10">
      <c r="A2" s="8" t="str">
        <f>'Terminadas publica'!A2</f>
        <v>2018ko 1. hiruhilekoan arte</v>
      </c>
    </row>
    <row r="3" spans="1:10">
      <c r="A3" s="8" t="s">
        <v>64</v>
      </c>
    </row>
    <row r="4" spans="1:10">
      <c r="A4" s="8" t="str">
        <f>'Terminadas publica'!A4</f>
        <v>Hasta 1er trimestre de 2018</v>
      </c>
    </row>
    <row r="5" spans="1:10" ht="13.5" thickBot="1">
      <c r="B5" s="1"/>
    </row>
    <row r="6" spans="1:10" ht="23.25">
      <c r="B6" s="15" t="s">
        <v>21</v>
      </c>
      <c r="C6" s="24">
        <v>2011</v>
      </c>
      <c r="D6" s="24">
        <v>2012</v>
      </c>
      <c r="E6" s="24">
        <v>2013</v>
      </c>
      <c r="F6" s="24">
        <v>2014</v>
      </c>
      <c r="G6" s="24">
        <v>2015</v>
      </c>
      <c r="H6" s="24">
        <v>2016</v>
      </c>
      <c r="I6" s="24">
        <v>2017</v>
      </c>
      <c r="J6" s="24">
        <v>2018</v>
      </c>
    </row>
    <row r="7" spans="1:10">
      <c r="B7" s="10" t="s">
        <v>45</v>
      </c>
      <c r="C7" s="97">
        <v>0</v>
      </c>
      <c r="D7" s="97">
        <v>14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</row>
    <row r="8" spans="1:10">
      <c r="B8" s="11" t="s">
        <v>0</v>
      </c>
      <c r="C8" s="21">
        <v>118</v>
      </c>
      <c r="D8" s="21">
        <v>142</v>
      </c>
      <c r="E8" s="21">
        <v>0</v>
      </c>
      <c r="F8" s="21">
        <v>80</v>
      </c>
      <c r="G8" s="21">
        <v>0</v>
      </c>
      <c r="H8" s="21">
        <v>145</v>
      </c>
      <c r="I8" s="21">
        <v>11</v>
      </c>
      <c r="J8" s="21">
        <v>0</v>
      </c>
    </row>
    <row r="9" spans="1:10">
      <c r="B9" s="10" t="s">
        <v>1</v>
      </c>
      <c r="C9" s="98">
        <v>431</v>
      </c>
      <c r="D9" s="98">
        <v>57</v>
      </c>
      <c r="E9" s="98">
        <v>70</v>
      </c>
      <c r="F9" s="98">
        <v>0</v>
      </c>
      <c r="G9" s="98">
        <v>0</v>
      </c>
      <c r="H9" s="98">
        <v>0</v>
      </c>
      <c r="I9" s="98">
        <v>59</v>
      </c>
      <c r="J9" s="98">
        <v>0</v>
      </c>
    </row>
    <row r="10" spans="1:10" ht="13.5" thickBot="1">
      <c r="B10" s="12" t="s">
        <v>18</v>
      </c>
      <c r="C10" s="22">
        <f t="shared" ref="C10:E10" si="0">SUM(C7:C9)</f>
        <v>549</v>
      </c>
      <c r="D10" s="22">
        <f t="shared" si="0"/>
        <v>213</v>
      </c>
      <c r="E10" s="22">
        <f t="shared" si="0"/>
        <v>70</v>
      </c>
      <c r="F10" s="22">
        <f>SUM(F7:F9)</f>
        <v>80</v>
      </c>
      <c r="G10" s="22">
        <f>SUM(G7:G9)</f>
        <v>0</v>
      </c>
      <c r="H10" s="22">
        <f>SUM(H7:H9)</f>
        <v>145</v>
      </c>
      <c r="I10" s="22">
        <f>SUM(I7:I9)</f>
        <v>70</v>
      </c>
      <c r="J10" s="22">
        <f>SUM(J7:J9)</f>
        <v>0</v>
      </c>
    </row>
    <row r="11" spans="1:10">
      <c r="B11" s="5"/>
      <c r="C11" s="23"/>
      <c r="D11" s="23"/>
      <c r="E11" s="23"/>
      <c r="F11" s="23"/>
      <c r="G11" s="23"/>
      <c r="H11" s="23"/>
      <c r="I11" s="23"/>
      <c r="J11" s="23"/>
    </row>
    <row r="12" spans="1:10" ht="13.5" thickBot="1">
      <c r="B12" s="5"/>
      <c r="C12" s="6"/>
      <c r="D12" s="6"/>
      <c r="E12" s="6"/>
      <c r="F12" s="6"/>
      <c r="G12" s="6"/>
      <c r="H12" s="6"/>
      <c r="I12" s="6"/>
      <c r="J12" s="6"/>
    </row>
    <row r="13" spans="1:10" ht="23.25">
      <c r="B13" s="15" t="s">
        <v>26</v>
      </c>
      <c r="C13" s="24">
        <v>2011</v>
      </c>
      <c r="D13" s="24">
        <v>2012</v>
      </c>
      <c r="E13" s="24">
        <v>2013</v>
      </c>
      <c r="F13" s="24">
        <v>2014</v>
      </c>
      <c r="G13" s="24">
        <v>2015</v>
      </c>
      <c r="H13" s="24">
        <v>2016</v>
      </c>
      <c r="I13" s="24">
        <v>2017</v>
      </c>
      <c r="J13" s="24">
        <f>J6</f>
        <v>2018</v>
      </c>
    </row>
    <row r="14" spans="1:10">
      <c r="B14" s="10" t="s">
        <v>45</v>
      </c>
      <c r="C14" s="97">
        <v>0</v>
      </c>
      <c r="D14" s="97">
        <v>0</v>
      </c>
      <c r="E14" s="97">
        <v>0</v>
      </c>
      <c r="F14" s="97">
        <v>314</v>
      </c>
      <c r="G14" s="97">
        <v>0</v>
      </c>
      <c r="H14" s="97">
        <v>0</v>
      </c>
      <c r="I14" s="97">
        <v>0</v>
      </c>
      <c r="J14" s="97">
        <v>0</v>
      </c>
    </row>
    <row r="15" spans="1:10">
      <c r="B15" s="11" t="s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10">
      <c r="B16" s="10" t="s">
        <v>1</v>
      </c>
      <c r="C16" s="98">
        <v>0</v>
      </c>
      <c r="D16" s="98">
        <v>0</v>
      </c>
      <c r="E16" s="98">
        <v>165</v>
      </c>
      <c r="F16" s="98">
        <v>0</v>
      </c>
      <c r="G16" s="98">
        <v>0</v>
      </c>
      <c r="H16" s="98">
        <v>16</v>
      </c>
      <c r="I16" s="98">
        <v>0</v>
      </c>
      <c r="J16" s="98">
        <v>32</v>
      </c>
    </row>
    <row r="17" spans="1:10" ht="13.5" thickBot="1">
      <c r="B17" s="12" t="s">
        <v>18</v>
      </c>
      <c r="C17" s="22">
        <f t="shared" ref="C17:E17" si="1">SUM(C14:C16)</f>
        <v>0</v>
      </c>
      <c r="D17" s="22">
        <f t="shared" si="1"/>
        <v>0</v>
      </c>
      <c r="E17" s="22">
        <f t="shared" si="1"/>
        <v>165</v>
      </c>
      <c r="F17" s="22">
        <f>SUM(F14:F16)</f>
        <v>314</v>
      </c>
      <c r="G17" s="22">
        <f>SUM(G14:G16)</f>
        <v>0</v>
      </c>
      <c r="H17" s="22">
        <f>SUM(H14:H16)</f>
        <v>16</v>
      </c>
      <c r="I17" s="22">
        <f>SUM(I14:I16)</f>
        <v>0</v>
      </c>
      <c r="J17" s="22">
        <f>SUM(J14:J16)</f>
        <v>32</v>
      </c>
    </row>
    <row r="18" spans="1:10">
      <c r="B18" s="5"/>
      <c r="C18" s="23"/>
      <c r="D18" s="23"/>
      <c r="E18" s="23"/>
      <c r="F18" s="23"/>
      <c r="G18" s="23"/>
      <c r="H18" s="23"/>
      <c r="I18" s="23"/>
      <c r="J18" s="23"/>
    </row>
    <row r="19" spans="1:10" ht="13.5" thickBot="1">
      <c r="B19" s="5"/>
      <c r="C19" s="6"/>
      <c r="D19" s="6"/>
      <c r="E19" s="6"/>
      <c r="F19" s="6"/>
      <c r="G19" s="6"/>
      <c r="H19" s="6"/>
      <c r="I19" s="6"/>
      <c r="J19" s="6"/>
    </row>
    <row r="20" spans="1:10" ht="24.75" customHeight="1">
      <c r="A20" s="120" t="s">
        <v>38</v>
      </c>
      <c r="B20" s="121"/>
      <c r="C20" s="24">
        <v>2011</v>
      </c>
      <c r="D20" s="24">
        <v>2012</v>
      </c>
      <c r="E20" s="24">
        <v>2013</v>
      </c>
      <c r="F20" s="24">
        <v>2014</v>
      </c>
      <c r="G20" s="24">
        <v>2015</v>
      </c>
      <c r="H20" s="24">
        <v>2016</v>
      </c>
      <c r="I20" s="24">
        <v>2017</v>
      </c>
      <c r="J20" s="24">
        <f>J13</f>
        <v>2018</v>
      </c>
    </row>
    <row r="21" spans="1:10">
      <c r="A21" s="10" t="s">
        <v>45</v>
      </c>
      <c r="B21" s="10"/>
      <c r="C21" s="97">
        <f t="shared" ref="C21:C23" si="2">+C7+C14</f>
        <v>0</v>
      </c>
      <c r="D21" s="97">
        <f t="shared" ref="D21:E23" si="3">+D7+D14</f>
        <v>14</v>
      </c>
      <c r="E21" s="97">
        <f t="shared" si="3"/>
        <v>0</v>
      </c>
      <c r="F21" s="97">
        <f t="shared" ref="F21:G23" si="4">+F7+F14</f>
        <v>314</v>
      </c>
      <c r="G21" s="97">
        <f t="shared" si="4"/>
        <v>0</v>
      </c>
      <c r="H21" s="97">
        <f t="shared" ref="H21:I21" si="5">+H7+H14</f>
        <v>0</v>
      </c>
      <c r="I21" s="97">
        <f t="shared" si="5"/>
        <v>0</v>
      </c>
      <c r="J21" s="97">
        <f t="shared" ref="J21" si="6">+J7+J14</f>
        <v>0</v>
      </c>
    </row>
    <row r="22" spans="1:10">
      <c r="A22" s="11" t="s">
        <v>0</v>
      </c>
      <c r="B22" s="11"/>
      <c r="C22" s="21">
        <f t="shared" si="2"/>
        <v>118</v>
      </c>
      <c r="D22" s="21">
        <f t="shared" si="3"/>
        <v>142</v>
      </c>
      <c r="E22" s="21">
        <f t="shared" si="3"/>
        <v>0</v>
      </c>
      <c r="F22" s="21">
        <f t="shared" si="4"/>
        <v>80</v>
      </c>
      <c r="G22" s="21">
        <f t="shared" si="4"/>
        <v>0</v>
      </c>
      <c r="H22" s="21">
        <f t="shared" ref="H22:I22" si="7">+H8+H15</f>
        <v>145</v>
      </c>
      <c r="I22" s="21">
        <f t="shared" si="7"/>
        <v>11</v>
      </c>
      <c r="J22" s="21">
        <f t="shared" ref="J22" si="8">+J8+J15</f>
        <v>0</v>
      </c>
    </row>
    <row r="23" spans="1:10">
      <c r="A23" s="10" t="s">
        <v>1</v>
      </c>
      <c r="B23" s="10"/>
      <c r="C23" s="98">
        <f t="shared" si="2"/>
        <v>431</v>
      </c>
      <c r="D23" s="98">
        <f t="shared" si="3"/>
        <v>57</v>
      </c>
      <c r="E23" s="98">
        <f t="shared" si="3"/>
        <v>235</v>
      </c>
      <c r="F23" s="98">
        <f t="shared" si="4"/>
        <v>0</v>
      </c>
      <c r="G23" s="98">
        <f t="shared" si="4"/>
        <v>0</v>
      </c>
      <c r="H23" s="98">
        <f t="shared" ref="H23:I23" si="9">+H9+H16</f>
        <v>16</v>
      </c>
      <c r="I23" s="98">
        <f t="shared" si="9"/>
        <v>59</v>
      </c>
      <c r="J23" s="98">
        <f t="shared" ref="J23" si="10">+J9+J16</f>
        <v>32</v>
      </c>
    </row>
    <row r="24" spans="1:10" ht="13.5" thickBot="1">
      <c r="A24" s="12" t="s">
        <v>18</v>
      </c>
      <c r="B24" s="12"/>
      <c r="C24" s="22">
        <f t="shared" ref="C24:E24" si="11">SUM(C21:C23)</f>
        <v>549</v>
      </c>
      <c r="D24" s="22">
        <f t="shared" si="11"/>
        <v>213</v>
      </c>
      <c r="E24" s="22">
        <f t="shared" si="11"/>
        <v>235</v>
      </c>
      <c r="F24" s="22">
        <f>SUM(F21:F23)</f>
        <v>394</v>
      </c>
      <c r="G24" s="22">
        <f>SUM(G21:G23)</f>
        <v>0</v>
      </c>
      <c r="H24" s="22">
        <f>SUM(H21:H23)</f>
        <v>161</v>
      </c>
      <c r="I24" s="22">
        <f>SUM(I21:I23)</f>
        <v>70</v>
      </c>
      <c r="J24" s="22">
        <f>SUM(J21:J23)</f>
        <v>32</v>
      </c>
    </row>
    <row r="25" spans="1:10">
      <c r="B25" s="66"/>
      <c r="C25" s="23"/>
      <c r="D25" s="23"/>
      <c r="E25" s="23"/>
      <c r="F25" s="23"/>
      <c r="G25" s="23"/>
      <c r="H25" s="23"/>
      <c r="I25" s="23"/>
      <c r="J25" s="23"/>
    </row>
    <row r="26" spans="1:10" ht="13.5" thickBot="1">
      <c r="B26" s="5"/>
      <c r="C26" s="6"/>
      <c r="D26" s="6"/>
      <c r="E26" s="6"/>
      <c r="F26" s="6"/>
      <c r="G26" s="6"/>
      <c r="H26" s="6"/>
      <c r="I26" s="6"/>
      <c r="J26" s="6"/>
    </row>
    <row r="27" spans="1:10" ht="23.25">
      <c r="B27" s="15" t="s">
        <v>27</v>
      </c>
      <c r="C27" s="24">
        <v>2011</v>
      </c>
      <c r="D27" s="24">
        <v>2012</v>
      </c>
      <c r="E27" s="24">
        <v>2013</v>
      </c>
      <c r="F27" s="24">
        <v>2014</v>
      </c>
      <c r="G27" s="24">
        <v>2015</v>
      </c>
      <c r="H27" s="24">
        <v>2016</v>
      </c>
      <c r="I27" s="24">
        <v>2017</v>
      </c>
      <c r="J27" s="24">
        <f>J20</f>
        <v>2018</v>
      </c>
    </row>
    <row r="28" spans="1:10">
      <c r="B28" s="10" t="s">
        <v>45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</row>
    <row r="29" spans="1:10">
      <c r="B29" s="11" t="s">
        <v>0</v>
      </c>
      <c r="C29" s="21">
        <v>0</v>
      </c>
      <c r="D29" s="21">
        <v>26</v>
      </c>
      <c r="E29" s="21">
        <v>59</v>
      </c>
      <c r="F29" s="21">
        <v>0</v>
      </c>
      <c r="G29" s="21">
        <v>0</v>
      </c>
      <c r="H29" s="21">
        <v>32</v>
      </c>
      <c r="I29" s="21">
        <v>0</v>
      </c>
      <c r="J29" s="21">
        <v>0</v>
      </c>
    </row>
    <row r="30" spans="1:10">
      <c r="B30" s="10" t="s">
        <v>1</v>
      </c>
      <c r="C30" s="98">
        <v>70</v>
      </c>
      <c r="D30" s="98">
        <v>108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</row>
    <row r="31" spans="1:10" ht="13.5" thickBot="1">
      <c r="B31" s="12" t="s">
        <v>18</v>
      </c>
      <c r="C31" s="22">
        <f t="shared" ref="C31:E31" si="12">SUM(C28:C30)</f>
        <v>70</v>
      </c>
      <c r="D31" s="22">
        <f t="shared" si="12"/>
        <v>134</v>
      </c>
      <c r="E31" s="22">
        <f t="shared" si="12"/>
        <v>59</v>
      </c>
      <c r="F31" s="22">
        <f>SUM(F28:F30)</f>
        <v>0</v>
      </c>
      <c r="G31" s="22">
        <f>SUM(G28:G30)</f>
        <v>0</v>
      </c>
      <c r="H31" s="22">
        <f>SUM(H28:H30)</f>
        <v>32</v>
      </c>
      <c r="I31" s="22">
        <f>SUM(I28:I30)</f>
        <v>0</v>
      </c>
      <c r="J31" s="22">
        <f>SUM(J28:J30)</f>
        <v>0</v>
      </c>
    </row>
    <row r="32" spans="1:10">
      <c r="B32" s="5"/>
      <c r="C32" s="23"/>
      <c r="D32" s="23"/>
      <c r="E32" s="23"/>
      <c r="F32" s="23"/>
      <c r="G32" s="23"/>
      <c r="H32" s="23"/>
      <c r="I32" s="23"/>
      <c r="J32" s="23"/>
    </row>
    <row r="33" spans="1:10" ht="13.5" thickBot="1">
      <c r="C33" s="6"/>
      <c r="D33" s="6"/>
      <c r="E33" s="6"/>
      <c r="F33" s="6"/>
      <c r="G33" s="6"/>
      <c r="H33" s="6"/>
      <c r="I33" s="6"/>
      <c r="J33" s="6"/>
    </row>
    <row r="34" spans="1:10" s="3" customFormat="1" ht="23.25">
      <c r="B34" s="15" t="s">
        <v>22</v>
      </c>
      <c r="C34" s="24">
        <v>2011</v>
      </c>
      <c r="D34" s="24">
        <v>2012</v>
      </c>
      <c r="E34" s="24">
        <v>2013</v>
      </c>
      <c r="F34" s="24">
        <v>2014</v>
      </c>
      <c r="G34" s="24">
        <v>2015</v>
      </c>
      <c r="H34" s="24">
        <v>2016</v>
      </c>
      <c r="I34" s="24">
        <v>2017</v>
      </c>
      <c r="J34" s="24">
        <f>J27</f>
        <v>2018</v>
      </c>
    </row>
    <row r="35" spans="1:10" s="3" customFormat="1">
      <c r="B35" s="10" t="s">
        <v>45</v>
      </c>
      <c r="C35" s="97">
        <v>321</v>
      </c>
      <c r="D35" s="97">
        <v>90</v>
      </c>
      <c r="E35" s="97">
        <v>80</v>
      </c>
      <c r="F35" s="97">
        <v>171</v>
      </c>
      <c r="G35" s="97">
        <v>0</v>
      </c>
      <c r="H35" s="97">
        <v>0</v>
      </c>
      <c r="I35" s="97">
        <v>0</v>
      </c>
      <c r="J35" s="97">
        <v>0</v>
      </c>
    </row>
    <row r="36" spans="1:10" s="3" customFormat="1">
      <c r="B36" s="11" t="s">
        <v>0</v>
      </c>
      <c r="C36" s="21">
        <v>30</v>
      </c>
      <c r="D36" s="21">
        <v>40</v>
      </c>
      <c r="E36" s="21">
        <v>0</v>
      </c>
      <c r="F36" s="21">
        <v>0</v>
      </c>
      <c r="G36" s="21">
        <v>90</v>
      </c>
      <c r="H36" s="21">
        <v>0</v>
      </c>
      <c r="I36" s="21">
        <v>0</v>
      </c>
      <c r="J36" s="21">
        <v>0</v>
      </c>
    </row>
    <row r="37" spans="1:10" s="3" customFormat="1">
      <c r="B37" s="10" t="s">
        <v>1</v>
      </c>
      <c r="C37" s="98">
        <v>147</v>
      </c>
      <c r="D37" s="98">
        <v>25</v>
      </c>
      <c r="E37" s="98">
        <v>27</v>
      </c>
      <c r="F37" s="98">
        <v>68</v>
      </c>
      <c r="G37" s="98">
        <v>34</v>
      </c>
      <c r="H37" s="98">
        <v>20</v>
      </c>
      <c r="I37" s="98">
        <v>32</v>
      </c>
      <c r="J37" s="98">
        <v>0</v>
      </c>
    </row>
    <row r="38" spans="1:10" s="3" customFormat="1" ht="13.5" thickBot="1">
      <c r="B38" s="12" t="s">
        <v>18</v>
      </c>
      <c r="C38" s="22">
        <f t="shared" ref="C38:E38" si="13">SUM(C35:C37)</f>
        <v>498</v>
      </c>
      <c r="D38" s="22">
        <f t="shared" si="13"/>
        <v>155</v>
      </c>
      <c r="E38" s="22">
        <f t="shared" si="13"/>
        <v>107</v>
      </c>
      <c r="F38" s="22">
        <f>SUM(F35:F37)</f>
        <v>239</v>
      </c>
      <c r="G38" s="22">
        <f>SUM(G35:G37)</f>
        <v>124</v>
      </c>
      <c r="H38" s="22">
        <f>SUM(H35:H37)</f>
        <v>20</v>
      </c>
      <c r="I38" s="22">
        <f>SUM(I35:I37)</f>
        <v>32</v>
      </c>
      <c r="J38" s="22">
        <f>SUM(J35:J37)</f>
        <v>0</v>
      </c>
    </row>
    <row r="39" spans="1:10" s="3" customFormat="1">
      <c r="B39" s="5"/>
      <c r="C39" s="23"/>
      <c r="D39" s="23"/>
      <c r="E39" s="23"/>
      <c r="F39" s="23"/>
      <c r="G39" s="23"/>
      <c r="H39" s="23"/>
      <c r="I39" s="23"/>
      <c r="J39" s="23"/>
    </row>
    <row r="40" spans="1:10" s="3" customFormat="1" ht="13.5" thickBot="1">
      <c r="A40" s="92"/>
      <c r="B40" s="91"/>
      <c r="C40" s="7"/>
      <c r="D40" s="7"/>
      <c r="E40" s="7"/>
      <c r="F40" s="7"/>
      <c r="G40" s="7"/>
      <c r="H40" s="7"/>
      <c r="I40" s="7"/>
      <c r="J40" s="7"/>
    </row>
    <row r="41" spans="1:10" s="3" customFormat="1" ht="25.5" customHeight="1">
      <c r="A41" s="118" t="s">
        <v>39</v>
      </c>
      <c r="B41" s="119"/>
      <c r="C41" s="24">
        <v>2011</v>
      </c>
      <c r="D41" s="24">
        <v>2012</v>
      </c>
      <c r="E41" s="24">
        <v>2013</v>
      </c>
      <c r="F41" s="24">
        <v>2014</v>
      </c>
      <c r="G41" s="24">
        <v>2015</v>
      </c>
      <c r="H41" s="24">
        <v>2016</v>
      </c>
      <c r="I41" s="24">
        <v>2017</v>
      </c>
      <c r="J41" s="24">
        <f>J34</f>
        <v>2018</v>
      </c>
    </row>
    <row r="42" spans="1:10" s="3" customFormat="1">
      <c r="A42" s="10" t="s">
        <v>45</v>
      </c>
      <c r="B42" s="73"/>
      <c r="C42" s="97">
        <f t="shared" ref="C42:C44" si="14">+C28+C35</f>
        <v>321</v>
      </c>
      <c r="D42" s="97">
        <f t="shared" ref="D42:E44" si="15">+D28+D35</f>
        <v>90</v>
      </c>
      <c r="E42" s="97">
        <f t="shared" si="15"/>
        <v>80</v>
      </c>
      <c r="F42" s="97">
        <f t="shared" ref="F42:G44" si="16">+F28+F35</f>
        <v>171</v>
      </c>
      <c r="G42" s="97">
        <f t="shared" si="16"/>
        <v>0</v>
      </c>
      <c r="H42" s="97">
        <f t="shared" ref="H42:I42" si="17">+H28+H35</f>
        <v>0</v>
      </c>
      <c r="I42" s="97">
        <f t="shared" si="17"/>
        <v>0</v>
      </c>
      <c r="J42" s="97">
        <f t="shared" ref="J42" si="18">+J28+J35</f>
        <v>0</v>
      </c>
    </row>
    <row r="43" spans="1:10" s="3" customFormat="1">
      <c r="A43" s="11" t="s">
        <v>0</v>
      </c>
      <c r="B43" s="10"/>
      <c r="C43" s="21">
        <f t="shared" si="14"/>
        <v>30</v>
      </c>
      <c r="D43" s="21">
        <f t="shared" si="15"/>
        <v>66</v>
      </c>
      <c r="E43" s="21">
        <f t="shared" si="15"/>
        <v>59</v>
      </c>
      <c r="F43" s="21">
        <f t="shared" si="16"/>
        <v>0</v>
      </c>
      <c r="G43" s="21">
        <f t="shared" si="16"/>
        <v>90</v>
      </c>
      <c r="H43" s="21">
        <f t="shared" ref="H43:I43" si="19">+H29+H36</f>
        <v>32</v>
      </c>
      <c r="I43" s="21">
        <f t="shared" si="19"/>
        <v>0</v>
      </c>
      <c r="J43" s="21">
        <f t="shared" ref="J43" si="20">+J29+J36</f>
        <v>0</v>
      </c>
    </row>
    <row r="44" spans="1:10" s="3" customFormat="1">
      <c r="A44" s="10" t="s">
        <v>1</v>
      </c>
      <c r="B44" s="74"/>
      <c r="C44" s="98">
        <f t="shared" si="14"/>
        <v>217</v>
      </c>
      <c r="D44" s="98">
        <f t="shared" si="15"/>
        <v>133</v>
      </c>
      <c r="E44" s="98">
        <f t="shared" si="15"/>
        <v>27</v>
      </c>
      <c r="F44" s="98">
        <f t="shared" si="16"/>
        <v>68</v>
      </c>
      <c r="G44" s="98">
        <f t="shared" si="16"/>
        <v>34</v>
      </c>
      <c r="H44" s="98">
        <f t="shared" ref="H44:I44" si="21">+H30+H37</f>
        <v>20</v>
      </c>
      <c r="I44" s="98">
        <f t="shared" si="21"/>
        <v>32</v>
      </c>
      <c r="J44" s="98">
        <f t="shared" ref="J44" si="22">+J30+J37</f>
        <v>0</v>
      </c>
    </row>
    <row r="45" spans="1:10" s="3" customFormat="1" ht="13.5" thickBot="1">
      <c r="A45" s="12" t="s">
        <v>18</v>
      </c>
      <c r="B45" s="12"/>
      <c r="C45" s="22">
        <f t="shared" ref="C45:E45" si="23">SUM(C42:C44)</f>
        <v>568</v>
      </c>
      <c r="D45" s="22">
        <f t="shared" si="23"/>
        <v>289</v>
      </c>
      <c r="E45" s="22">
        <f t="shared" si="23"/>
        <v>166</v>
      </c>
      <c r="F45" s="22">
        <f>SUM(F42:F44)</f>
        <v>239</v>
      </c>
      <c r="G45" s="22">
        <f>SUM(G42:G44)</f>
        <v>124</v>
      </c>
      <c r="H45" s="22">
        <f>SUM(H42:H44)</f>
        <v>52</v>
      </c>
      <c r="I45" s="22">
        <f>SUM(I42:I44)</f>
        <v>32</v>
      </c>
      <c r="J45" s="22">
        <f>SUM(J42:J44)</f>
        <v>0</v>
      </c>
    </row>
    <row r="46" spans="1:10" s="3" customFormat="1" ht="71.25" customHeight="1" thickBot="1">
      <c r="A46" s="13"/>
      <c r="B46" s="112"/>
      <c r="C46" s="23"/>
      <c r="D46" s="23"/>
      <c r="E46" s="23"/>
      <c r="F46" s="23"/>
      <c r="G46" s="23"/>
      <c r="H46" s="23"/>
      <c r="I46" s="23"/>
      <c r="J46" s="23"/>
    </row>
    <row r="47" spans="1:10" s="3" customFormat="1" ht="23.25">
      <c r="B47" s="15" t="s">
        <v>60</v>
      </c>
      <c r="C47" s="24">
        <v>2011</v>
      </c>
      <c r="D47" s="24">
        <v>2012</v>
      </c>
      <c r="E47" s="24">
        <v>2013</v>
      </c>
      <c r="F47" s="24">
        <v>2014</v>
      </c>
      <c r="G47" s="24">
        <v>2015</v>
      </c>
      <c r="H47" s="24">
        <v>2016</v>
      </c>
      <c r="I47" s="24">
        <v>2017</v>
      </c>
      <c r="J47" s="24">
        <f>J41</f>
        <v>2018</v>
      </c>
    </row>
    <row r="48" spans="1:10" s="3" customFormat="1">
      <c r="B48" s="10" t="s">
        <v>23</v>
      </c>
      <c r="C48" s="36"/>
      <c r="D48" s="36"/>
      <c r="E48" s="36"/>
      <c r="F48" s="36">
        <v>91</v>
      </c>
      <c r="G48" s="36"/>
      <c r="H48" s="36">
        <v>0</v>
      </c>
      <c r="I48" s="36">
        <v>0</v>
      </c>
      <c r="J48" s="36">
        <v>0</v>
      </c>
    </row>
    <row r="49" spans="1:10" s="3" customFormat="1">
      <c r="B49" s="29" t="s">
        <v>0</v>
      </c>
      <c r="C49" s="35"/>
      <c r="D49" s="35"/>
      <c r="E49" s="35"/>
      <c r="F49" s="35">
        <v>57</v>
      </c>
      <c r="G49" s="35"/>
      <c r="H49" s="35">
        <v>86</v>
      </c>
      <c r="I49" s="35">
        <v>0</v>
      </c>
      <c r="J49" s="35">
        <v>0</v>
      </c>
    </row>
    <row r="50" spans="1:10" s="3" customFormat="1">
      <c r="B50" s="28" t="s">
        <v>1</v>
      </c>
      <c r="C50" s="37"/>
      <c r="D50" s="37"/>
      <c r="E50" s="37"/>
      <c r="F50" s="37">
        <v>53</v>
      </c>
      <c r="G50" s="37"/>
      <c r="H50" s="37">
        <v>47</v>
      </c>
      <c r="I50" s="37">
        <v>0</v>
      </c>
      <c r="J50" s="37">
        <v>0</v>
      </c>
    </row>
    <row r="51" spans="1:10" s="3" customFormat="1" ht="13.5" thickBot="1">
      <c r="B51" s="30" t="s">
        <v>18</v>
      </c>
      <c r="C51" s="22">
        <f t="shared" ref="C51:E51" si="24">SUM(C48:C50)</f>
        <v>0</v>
      </c>
      <c r="D51" s="22">
        <f t="shared" si="24"/>
        <v>0</v>
      </c>
      <c r="E51" s="22">
        <f t="shared" si="24"/>
        <v>0</v>
      </c>
      <c r="F51" s="22">
        <f>SUM(F48:F50)</f>
        <v>201</v>
      </c>
      <c r="G51" s="22">
        <f>SUM(G48:G50)</f>
        <v>0</v>
      </c>
      <c r="H51" s="22">
        <f>SUM(H48:H50)</f>
        <v>133</v>
      </c>
      <c r="I51" s="22">
        <f>SUM(I48:I50)</f>
        <v>0</v>
      </c>
      <c r="J51" s="22">
        <f>SUM(J48:J50)</f>
        <v>0</v>
      </c>
    </row>
    <row r="52" spans="1:10" s="3" customFormat="1" ht="13.5" thickBot="1">
      <c r="B52" s="5"/>
      <c r="C52" s="109"/>
      <c r="D52" s="109"/>
      <c r="E52" s="109"/>
      <c r="F52" s="109"/>
      <c r="G52" s="109"/>
      <c r="H52" s="109"/>
      <c r="I52" s="109"/>
      <c r="J52" s="109"/>
    </row>
    <row r="53" spans="1:10" s="3" customFormat="1" ht="25.5" customHeight="1">
      <c r="A53" s="120" t="s">
        <v>61</v>
      </c>
      <c r="B53" s="121"/>
      <c r="C53" s="24">
        <v>2011</v>
      </c>
      <c r="D53" s="24">
        <v>2012</v>
      </c>
      <c r="E53" s="24">
        <v>2013</v>
      </c>
      <c r="F53" s="24">
        <v>2014</v>
      </c>
      <c r="G53" s="24">
        <v>2015</v>
      </c>
      <c r="H53" s="24">
        <v>2016</v>
      </c>
      <c r="I53" s="24">
        <v>2017</v>
      </c>
      <c r="J53" s="24">
        <f>J47</f>
        <v>2018</v>
      </c>
    </row>
    <row r="54" spans="1:10" s="3" customFormat="1">
      <c r="A54" s="10" t="s">
        <v>45</v>
      </c>
      <c r="B54" s="67"/>
      <c r="C54" s="97">
        <f t="shared" ref="C54:H56" si="25">+C42+C21+C48</f>
        <v>321</v>
      </c>
      <c r="D54" s="97">
        <f t="shared" si="25"/>
        <v>104</v>
      </c>
      <c r="E54" s="97">
        <f t="shared" si="25"/>
        <v>80</v>
      </c>
      <c r="F54" s="97">
        <f t="shared" si="25"/>
        <v>576</v>
      </c>
      <c r="G54" s="97">
        <f t="shared" si="25"/>
        <v>0</v>
      </c>
      <c r="H54" s="97">
        <f t="shared" si="25"/>
        <v>0</v>
      </c>
      <c r="I54" s="97">
        <f t="shared" ref="I54:J54" si="26">+I42+I21+I48</f>
        <v>0</v>
      </c>
      <c r="J54" s="97">
        <f t="shared" si="26"/>
        <v>0</v>
      </c>
    </row>
    <row r="55" spans="1:10" s="3" customFormat="1">
      <c r="A55" s="11" t="s">
        <v>0</v>
      </c>
      <c r="B55" s="64"/>
      <c r="C55" s="21">
        <f t="shared" si="25"/>
        <v>148</v>
      </c>
      <c r="D55" s="21">
        <f t="shared" si="25"/>
        <v>208</v>
      </c>
      <c r="E55" s="21">
        <f t="shared" si="25"/>
        <v>59</v>
      </c>
      <c r="F55" s="21">
        <f t="shared" si="25"/>
        <v>137</v>
      </c>
      <c r="G55" s="21">
        <f t="shared" si="25"/>
        <v>90</v>
      </c>
      <c r="H55" s="21">
        <f t="shared" si="25"/>
        <v>263</v>
      </c>
      <c r="I55" s="21">
        <f t="shared" ref="I55:J55" si="27">+I43+I22+I49</f>
        <v>11</v>
      </c>
      <c r="J55" s="21">
        <f t="shared" si="27"/>
        <v>0</v>
      </c>
    </row>
    <row r="56" spans="1:10" s="3" customFormat="1">
      <c r="A56" s="10" t="s">
        <v>1</v>
      </c>
      <c r="B56" s="68"/>
      <c r="C56" s="98">
        <f t="shared" si="25"/>
        <v>648</v>
      </c>
      <c r="D56" s="98">
        <f t="shared" si="25"/>
        <v>190</v>
      </c>
      <c r="E56" s="98">
        <f t="shared" si="25"/>
        <v>262</v>
      </c>
      <c r="F56" s="98">
        <f t="shared" si="25"/>
        <v>121</v>
      </c>
      <c r="G56" s="98">
        <f t="shared" si="25"/>
        <v>34</v>
      </c>
      <c r="H56" s="98">
        <f t="shared" si="25"/>
        <v>83</v>
      </c>
      <c r="I56" s="98">
        <f t="shared" ref="I56:J56" si="28">+I44+I23+I50</f>
        <v>91</v>
      </c>
      <c r="J56" s="98">
        <f t="shared" si="28"/>
        <v>32</v>
      </c>
    </row>
    <row r="57" spans="1:10" s="3" customFormat="1" ht="13.5" thickBot="1">
      <c r="A57" s="12" t="s">
        <v>18</v>
      </c>
      <c r="B57" s="65"/>
      <c r="C57" s="22">
        <f t="shared" ref="C57:E57" si="29">SUM(C54:C56)</f>
        <v>1117</v>
      </c>
      <c r="D57" s="22">
        <f t="shared" si="29"/>
        <v>502</v>
      </c>
      <c r="E57" s="22">
        <f t="shared" si="29"/>
        <v>401</v>
      </c>
      <c r="F57" s="22">
        <f>SUM(F54:F56)</f>
        <v>834</v>
      </c>
      <c r="G57" s="22">
        <f>SUM(G54:G56)</f>
        <v>124</v>
      </c>
      <c r="H57" s="22">
        <f>SUM(H54:H56)</f>
        <v>346</v>
      </c>
      <c r="I57" s="22">
        <f>SUM(I54:I56)</f>
        <v>102</v>
      </c>
      <c r="J57" s="22">
        <f>SUM(J54:J56)</f>
        <v>32</v>
      </c>
    </row>
    <row r="58" spans="1:10" s="3" customFormat="1" ht="6.75" customHeight="1">
      <c r="A58" s="5"/>
      <c r="B58" s="13"/>
      <c r="C58" s="4"/>
      <c r="D58" s="4"/>
      <c r="E58" s="4"/>
      <c r="F58" s="4"/>
      <c r="G58" s="4"/>
      <c r="H58" s="4"/>
      <c r="I58" s="4"/>
      <c r="J58" s="4"/>
    </row>
    <row r="59" spans="1:10" s="48" customFormat="1">
      <c r="A59" s="114" t="s">
        <v>20</v>
      </c>
      <c r="C59" s="6"/>
      <c r="D59" s="6"/>
      <c r="E59" s="6"/>
      <c r="F59" s="6"/>
      <c r="G59" s="6"/>
      <c r="H59" s="6"/>
      <c r="I59" s="6"/>
      <c r="J59" s="6"/>
    </row>
    <row r="60" spans="1:10" s="48" customFormat="1">
      <c r="A60" s="114" t="s">
        <v>50</v>
      </c>
      <c r="C60" s="6"/>
      <c r="D60" s="6"/>
      <c r="E60" s="6"/>
      <c r="F60" s="6"/>
      <c r="G60" s="6"/>
      <c r="H60" s="6"/>
      <c r="I60" s="6"/>
      <c r="J60" s="6"/>
    </row>
    <row r="61" spans="1:10" s="48" customFormat="1">
      <c r="A61" s="115" t="str">
        <f>'Viviendas Terminadas'!A68</f>
        <v>Azkenengo eguneratzea 2018/04/16 - Última actualización a 16/04/2018</v>
      </c>
      <c r="B61" s="72"/>
    </row>
    <row r="63" spans="1:10" s="14" customFormat="1" ht="11.25">
      <c r="A63" s="50"/>
    </row>
    <row r="64" spans="1:10" s="14" customFormat="1" ht="11.25"/>
    <row r="65" spans="1:10" s="14" customFormat="1" ht="11.25">
      <c r="C65" s="17"/>
      <c r="D65" s="17"/>
      <c r="E65" s="17"/>
      <c r="F65" s="17"/>
      <c r="G65" s="17"/>
      <c r="H65" s="17"/>
      <c r="I65" s="17"/>
      <c r="J65" s="17"/>
    </row>
    <row r="66" spans="1:10" s="14" customFormat="1" ht="11.25"/>
    <row r="67" spans="1:10" s="14" customFormat="1" ht="11.25"/>
    <row r="68" spans="1:10" s="14" customFormat="1" ht="11.25"/>
    <row r="69" spans="1:10" s="14" customFormat="1" ht="11.25"/>
    <row r="70" spans="1:10" s="14" customFormat="1" ht="11.25"/>
    <row r="71" spans="1:10" s="14" customFormat="1" ht="11.25"/>
    <row r="72" spans="1:10" s="14" customFormat="1" ht="11.25"/>
    <row r="73" spans="1:10" s="14" customFormat="1" ht="11.25"/>
    <row r="74" spans="1:10" s="14" customFormat="1" ht="11.25"/>
    <row r="75" spans="1:10" s="14" customFormat="1" ht="11.25"/>
    <row r="76" spans="1:10" s="14" customFormat="1" ht="11.25"/>
    <row r="77" spans="1:10" s="14" customFormat="1" ht="11.25">
      <c r="A77" s="53"/>
      <c r="C77" s="63"/>
      <c r="D77" s="63"/>
      <c r="E77" s="63"/>
      <c r="F77" s="63"/>
      <c r="G77" s="63"/>
      <c r="H77" s="63"/>
      <c r="I77" s="63"/>
      <c r="J77" s="63"/>
    </row>
    <row r="78" spans="1:10" s="14" customFormat="1" ht="11.25"/>
    <row r="79" spans="1:10" s="14" customFormat="1" ht="11.25"/>
    <row r="80" spans="1:10" s="14" customFormat="1" ht="11.25">
      <c r="A80" s="52"/>
    </row>
    <row r="81" spans="1:10" s="14" customFormat="1" ht="11.25"/>
    <row r="82" spans="1:10" s="14" customFormat="1" ht="11.25">
      <c r="A82" s="52"/>
    </row>
    <row r="83" spans="1:10" s="14" customFormat="1" ht="11.25"/>
    <row r="84" spans="1:10" s="14" customFormat="1" ht="11.25">
      <c r="A84" s="52"/>
      <c r="C84" s="51"/>
      <c r="D84" s="51"/>
      <c r="E84" s="51"/>
      <c r="F84" s="51"/>
      <c r="G84" s="51"/>
      <c r="H84" s="51"/>
      <c r="I84" s="51"/>
      <c r="J84" s="51"/>
    </row>
    <row r="85" spans="1:10" s="14" customFormat="1" ht="11.25"/>
    <row r="86" spans="1:10" s="14" customFormat="1" ht="11.25">
      <c r="A86" s="52"/>
    </row>
    <row r="87" spans="1:10" s="14" customFormat="1" ht="11.25"/>
    <row r="88" spans="1:10">
      <c r="A88" s="14"/>
    </row>
    <row r="89" spans="1:10">
      <c r="A89" s="52"/>
    </row>
    <row r="91" spans="1:10">
      <c r="A91" s="14"/>
    </row>
    <row r="92" spans="1:10">
      <c r="A92" s="52"/>
    </row>
    <row r="94" spans="1:10">
      <c r="A94" s="14"/>
    </row>
    <row r="95" spans="1:10">
      <c r="A95" s="52"/>
    </row>
    <row r="96" spans="1:10">
      <c r="A96" s="54"/>
    </row>
    <row r="97" spans="1:1">
      <c r="A97" s="52"/>
    </row>
    <row r="98" spans="1:1">
      <c r="A98" s="54"/>
    </row>
    <row r="99" spans="1:1">
      <c r="A99" s="52"/>
    </row>
    <row r="100" spans="1:1">
      <c r="A100" s="54"/>
    </row>
    <row r="101" spans="1:1">
      <c r="A101" s="52"/>
    </row>
    <row r="104" spans="1:1">
      <c r="A104" s="54"/>
    </row>
    <row r="105" spans="1:1">
      <c r="A105" s="52"/>
    </row>
  </sheetData>
  <mergeCells count="3">
    <mergeCell ref="A20:B20"/>
    <mergeCell ref="A41:B41"/>
    <mergeCell ref="A53:B53"/>
  </mergeCells>
  <phoneticPr fontId="0" type="noConversion"/>
  <printOptions horizontalCentered="1"/>
  <pageMargins left="0" right="0" top="1.5748031496062993" bottom="0.98425196850393704" header="0.39370078740157483" footer="0.39370078740157483"/>
  <pageSetup paperSize="9" orientation="portrait" horizontalDpi="300" verticalDpi="4294967292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rowBreaks count="1" manualBreakCount="1">
    <brk id="46" max="38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zoomScaleNormal="100" zoomScaleSheetLayoutView="100" workbookViewId="0">
      <selection activeCell="A3" sqref="A3"/>
    </sheetView>
  </sheetViews>
  <sheetFormatPr baseColWidth="10" defaultRowHeight="11.25"/>
  <cols>
    <col min="1" max="1" width="2.42578125" style="14" customWidth="1"/>
    <col min="2" max="2" width="30.5703125" style="14" customWidth="1"/>
    <col min="3" max="10" width="7.140625" style="39" customWidth="1"/>
    <col min="11" max="16384" width="11.42578125" style="14"/>
  </cols>
  <sheetData>
    <row r="1" spans="1:10" s="38" customFormat="1" ht="12.75">
      <c r="A1" s="104" t="s">
        <v>53</v>
      </c>
      <c r="B1" s="105"/>
    </row>
    <row r="2" spans="1:10" s="38" customFormat="1" ht="12.75">
      <c r="A2" s="104" t="str">
        <f>'Terminadas publica'!A2</f>
        <v>2018ko 1. hiruhilekoan arte</v>
      </c>
      <c r="B2" s="105"/>
    </row>
    <row r="3" spans="1:10" s="38" customFormat="1" ht="12.75">
      <c r="A3" s="104" t="s">
        <v>54</v>
      </c>
      <c r="B3" s="105"/>
    </row>
    <row r="4" spans="1:10" s="38" customFormat="1" ht="12.75">
      <c r="A4" s="104" t="str">
        <f>'Terminadas publica'!A4</f>
        <v>Hasta 1er trimestre de 2018</v>
      </c>
      <c r="B4" s="105"/>
    </row>
    <row r="5" spans="1:10" ht="13.5" thickBot="1">
      <c r="B5" s="44"/>
      <c r="C5" s="38"/>
      <c r="D5" s="38"/>
      <c r="E5" s="38"/>
      <c r="F5" s="38"/>
      <c r="G5" s="38"/>
      <c r="H5" s="38"/>
      <c r="I5" s="38"/>
      <c r="J5" s="38"/>
    </row>
    <row r="6" spans="1:10" ht="22.5">
      <c r="B6" s="15" t="s">
        <v>21</v>
      </c>
      <c r="C6" s="76">
        <v>2011</v>
      </c>
      <c r="D6" s="76">
        <v>2012</v>
      </c>
      <c r="E6" s="76">
        <v>2013</v>
      </c>
      <c r="F6" s="76">
        <v>2014</v>
      </c>
      <c r="G6" s="76">
        <v>2015</v>
      </c>
      <c r="H6" s="76">
        <v>2016</v>
      </c>
      <c r="I6" s="76">
        <v>2017</v>
      </c>
      <c r="J6" s="76">
        <v>2018</v>
      </c>
    </row>
    <row r="7" spans="1:10">
      <c r="B7" s="100" t="s">
        <v>47</v>
      </c>
      <c r="C7" s="75">
        <v>1115</v>
      </c>
      <c r="D7" s="75">
        <v>1446</v>
      </c>
      <c r="E7" s="75">
        <v>419</v>
      </c>
      <c r="F7" s="75">
        <v>87</v>
      </c>
      <c r="G7" s="75">
        <v>0</v>
      </c>
      <c r="H7" s="75">
        <v>35</v>
      </c>
      <c r="I7" s="75">
        <v>0</v>
      </c>
      <c r="J7" s="75">
        <v>40</v>
      </c>
    </row>
    <row r="8" spans="1:10">
      <c r="B8" s="79" t="s">
        <v>11</v>
      </c>
      <c r="C8" s="75">
        <v>60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</row>
    <row r="9" spans="1:10" ht="12.75" customHeight="1">
      <c r="B9" s="79" t="s">
        <v>8</v>
      </c>
      <c r="C9" s="75">
        <v>54</v>
      </c>
      <c r="D9" s="75">
        <v>157</v>
      </c>
      <c r="E9" s="75">
        <v>93</v>
      </c>
      <c r="F9" s="75">
        <v>25</v>
      </c>
      <c r="G9" s="75">
        <v>21</v>
      </c>
      <c r="H9" s="75">
        <v>42</v>
      </c>
      <c r="I9" s="75">
        <v>0</v>
      </c>
      <c r="J9" s="75">
        <v>0</v>
      </c>
    </row>
    <row r="10" spans="1:10" ht="12.75" customHeight="1">
      <c r="B10" s="79" t="s">
        <v>48</v>
      </c>
      <c r="C10" s="75">
        <v>400</v>
      </c>
      <c r="D10" s="75">
        <v>256</v>
      </c>
      <c r="E10" s="75">
        <v>376</v>
      </c>
      <c r="F10" s="75">
        <v>524</v>
      </c>
      <c r="G10" s="75">
        <v>804</v>
      </c>
      <c r="H10" s="75">
        <v>651</v>
      </c>
      <c r="I10" s="75">
        <v>169</v>
      </c>
      <c r="J10" s="75">
        <v>74</v>
      </c>
    </row>
    <row r="11" spans="1:10">
      <c r="B11" s="40" t="s">
        <v>16</v>
      </c>
      <c r="C11" s="75">
        <v>862</v>
      </c>
      <c r="D11" s="75">
        <v>573</v>
      </c>
      <c r="E11" s="75">
        <v>296</v>
      </c>
      <c r="F11" s="75">
        <v>345</v>
      </c>
      <c r="G11" s="75">
        <v>234</v>
      </c>
      <c r="H11" s="75">
        <v>210</v>
      </c>
      <c r="I11" s="75">
        <v>77</v>
      </c>
      <c r="J11" s="75">
        <v>6</v>
      </c>
    </row>
    <row r="12" spans="1:10">
      <c r="B12" s="79" t="s">
        <v>13</v>
      </c>
      <c r="C12" s="75">
        <v>164</v>
      </c>
      <c r="D12" s="75">
        <v>348</v>
      </c>
      <c r="E12" s="75">
        <v>103</v>
      </c>
      <c r="F12" s="75">
        <v>0</v>
      </c>
      <c r="G12" s="75">
        <v>26</v>
      </c>
      <c r="H12" s="75">
        <v>0</v>
      </c>
      <c r="I12" s="75">
        <v>69</v>
      </c>
      <c r="J12" s="75">
        <v>30</v>
      </c>
    </row>
    <row r="13" spans="1:10">
      <c r="B13" s="40" t="s">
        <v>5</v>
      </c>
      <c r="C13" s="75">
        <v>82</v>
      </c>
      <c r="D13" s="75">
        <v>71</v>
      </c>
      <c r="E13" s="75">
        <v>0</v>
      </c>
      <c r="F13" s="75">
        <v>60</v>
      </c>
      <c r="G13" s="75">
        <v>42</v>
      </c>
      <c r="H13" s="75">
        <v>13</v>
      </c>
      <c r="I13" s="75">
        <v>0</v>
      </c>
      <c r="J13" s="75">
        <v>0</v>
      </c>
    </row>
    <row r="14" spans="1:10">
      <c r="B14" s="79" t="s">
        <v>14</v>
      </c>
      <c r="C14" s="75">
        <v>20</v>
      </c>
      <c r="D14" s="75">
        <v>47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</row>
    <row r="15" spans="1:10">
      <c r="B15" s="40" t="s">
        <v>12</v>
      </c>
      <c r="C15" s="75">
        <v>0</v>
      </c>
      <c r="D15" s="75">
        <v>1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</row>
    <row r="16" spans="1:10">
      <c r="B16" s="79" t="s">
        <v>4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</row>
    <row r="17" spans="2:10">
      <c r="B17" s="40" t="s">
        <v>32</v>
      </c>
      <c r="C17" s="75">
        <v>40</v>
      </c>
      <c r="D17" s="75">
        <v>80</v>
      </c>
      <c r="E17" s="75">
        <v>0</v>
      </c>
      <c r="F17" s="75">
        <v>16</v>
      </c>
      <c r="G17" s="75">
        <v>0</v>
      </c>
      <c r="H17" s="75">
        <v>0</v>
      </c>
      <c r="I17" s="75">
        <v>0</v>
      </c>
      <c r="J17" s="75">
        <v>0</v>
      </c>
    </row>
    <row r="18" spans="2:10">
      <c r="B18" s="79" t="s">
        <v>7</v>
      </c>
      <c r="C18" s="75">
        <v>138</v>
      </c>
      <c r="D18" s="75">
        <v>80</v>
      </c>
      <c r="E18" s="75">
        <v>45</v>
      </c>
      <c r="F18" s="75">
        <v>0</v>
      </c>
      <c r="G18" s="75">
        <v>0</v>
      </c>
      <c r="H18" s="75">
        <v>12</v>
      </c>
      <c r="I18" s="75">
        <v>0</v>
      </c>
      <c r="J18" s="75">
        <v>0</v>
      </c>
    </row>
    <row r="19" spans="2:10">
      <c r="B19" s="40" t="s">
        <v>10</v>
      </c>
      <c r="C19" s="75">
        <v>26</v>
      </c>
      <c r="D19" s="75">
        <v>64</v>
      </c>
      <c r="E19" s="75">
        <v>40</v>
      </c>
      <c r="F19" s="75">
        <v>0</v>
      </c>
      <c r="G19" s="75">
        <v>4</v>
      </c>
      <c r="H19" s="75">
        <v>0</v>
      </c>
      <c r="I19" s="75">
        <v>0</v>
      </c>
      <c r="J19" s="75">
        <v>0</v>
      </c>
    </row>
    <row r="20" spans="2:10">
      <c r="B20" s="79" t="s">
        <v>9</v>
      </c>
      <c r="C20" s="75">
        <v>137</v>
      </c>
      <c r="D20" s="75">
        <v>24</v>
      </c>
      <c r="E20" s="75">
        <v>0</v>
      </c>
      <c r="F20" s="75">
        <v>28</v>
      </c>
      <c r="G20" s="75">
        <v>0</v>
      </c>
      <c r="H20" s="75">
        <v>16</v>
      </c>
      <c r="I20" s="75">
        <v>11</v>
      </c>
      <c r="J20" s="75">
        <v>1</v>
      </c>
    </row>
    <row r="21" spans="2:10">
      <c r="B21" s="78" t="s">
        <v>6</v>
      </c>
      <c r="C21" s="75">
        <v>226</v>
      </c>
      <c r="D21" s="75">
        <v>30</v>
      </c>
      <c r="E21" s="75">
        <v>1</v>
      </c>
      <c r="F21" s="75">
        <v>0</v>
      </c>
      <c r="G21" s="75">
        <v>0</v>
      </c>
      <c r="H21" s="75">
        <v>6</v>
      </c>
      <c r="I21" s="75">
        <v>0</v>
      </c>
      <c r="J21" s="75">
        <v>0</v>
      </c>
    </row>
    <row r="22" spans="2:10" ht="12" thickBot="1">
      <c r="B22" s="41" t="s">
        <v>46</v>
      </c>
      <c r="C22" s="77">
        <f t="shared" ref="C22:E22" si="0">SUM(C7:C21)</f>
        <v>3324</v>
      </c>
      <c r="D22" s="77">
        <f t="shared" si="0"/>
        <v>3177</v>
      </c>
      <c r="E22" s="77">
        <f t="shared" si="0"/>
        <v>1373</v>
      </c>
      <c r="F22" s="77">
        <f>SUM(F7:F21)</f>
        <v>1085</v>
      </c>
      <c r="G22" s="77">
        <f>SUM(G7:G21)</f>
        <v>1131</v>
      </c>
      <c r="H22" s="77">
        <f>SUM(H7:H21)</f>
        <v>985</v>
      </c>
      <c r="I22" s="77">
        <f>SUM(I7:I21)</f>
        <v>326</v>
      </c>
      <c r="J22" s="77">
        <f>SUM(J7:J21)</f>
        <v>151</v>
      </c>
    </row>
    <row r="23" spans="2:10" ht="12" thickBot="1">
      <c r="C23" s="42"/>
      <c r="D23" s="42"/>
      <c r="E23" s="42"/>
      <c r="F23" s="42"/>
      <c r="G23" s="42"/>
      <c r="H23" s="42"/>
      <c r="I23" s="42"/>
      <c r="J23" s="42"/>
    </row>
    <row r="24" spans="2:10" ht="22.5">
      <c r="B24" s="15" t="s">
        <v>26</v>
      </c>
      <c r="C24" s="76">
        <v>2011</v>
      </c>
      <c r="D24" s="76">
        <v>2012</v>
      </c>
      <c r="E24" s="76">
        <v>2013</v>
      </c>
      <c r="F24" s="76">
        <v>2014</v>
      </c>
      <c r="G24" s="76">
        <v>2015</v>
      </c>
      <c r="H24" s="76">
        <v>2016</v>
      </c>
      <c r="I24" s="76">
        <v>2017</v>
      </c>
      <c r="J24" s="76">
        <f>J6</f>
        <v>2018</v>
      </c>
    </row>
    <row r="25" spans="2:10">
      <c r="B25" s="100" t="s">
        <v>47</v>
      </c>
      <c r="C25" s="75">
        <v>732</v>
      </c>
      <c r="D25" s="75">
        <v>84</v>
      </c>
      <c r="E25" s="75">
        <v>0</v>
      </c>
      <c r="F25" s="75">
        <v>314</v>
      </c>
      <c r="G25" s="75">
        <v>0</v>
      </c>
      <c r="H25" s="75">
        <v>0</v>
      </c>
      <c r="I25" s="75">
        <v>0</v>
      </c>
      <c r="J25" s="75">
        <v>0</v>
      </c>
    </row>
    <row r="26" spans="2:10">
      <c r="B26" s="79" t="s">
        <v>11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</row>
    <row r="27" spans="2:10">
      <c r="B27" s="40" t="s">
        <v>8</v>
      </c>
      <c r="C27" s="75">
        <v>0</v>
      </c>
      <c r="D27" s="75">
        <v>0</v>
      </c>
      <c r="E27" s="75">
        <v>25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</row>
    <row r="28" spans="2:10">
      <c r="B28" s="79" t="s">
        <v>48</v>
      </c>
      <c r="C28" s="75">
        <v>258</v>
      </c>
      <c r="D28" s="75">
        <v>197</v>
      </c>
      <c r="E28" s="75">
        <v>0</v>
      </c>
      <c r="F28" s="75">
        <v>204</v>
      </c>
      <c r="G28" s="75">
        <v>280</v>
      </c>
      <c r="H28" s="75">
        <v>267</v>
      </c>
      <c r="I28" s="75">
        <v>0</v>
      </c>
      <c r="J28" s="75">
        <v>0</v>
      </c>
    </row>
    <row r="29" spans="2:10">
      <c r="B29" s="40" t="s">
        <v>16</v>
      </c>
      <c r="C29" s="75">
        <v>87</v>
      </c>
      <c r="D29" s="75">
        <v>64</v>
      </c>
      <c r="E29" s="75">
        <v>0</v>
      </c>
      <c r="F29" s="75">
        <v>174</v>
      </c>
      <c r="G29" s="75">
        <v>74</v>
      </c>
      <c r="H29" s="75">
        <v>152</v>
      </c>
      <c r="I29" s="75">
        <v>0</v>
      </c>
      <c r="J29" s="75">
        <v>32</v>
      </c>
    </row>
    <row r="30" spans="2:10">
      <c r="B30" s="79" t="s">
        <v>13</v>
      </c>
      <c r="C30" s="75">
        <v>26</v>
      </c>
      <c r="D30" s="75">
        <v>0</v>
      </c>
      <c r="E30" s="75">
        <v>0</v>
      </c>
      <c r="F30" s="75">
        <v>144</v>
      </c>
      <c r="G30" s="75">
        <v>0</v>
      </c>
      <c r="H30" s="75">
        <v>0</v>
      </c>
      <c r="I30" s="75">
        <v>0</v>
      </c>
      <c r="J30" s="75">
        <v>0</v>
      </c>
    </row>
    <row r="31" spans="2:10">
      <c r="B31" s="40" t="s">
        <v>5</v>
      </c>
      <c r="C31" s="75">
        <v>113</v>
      </c>
      <c r="D31" s="75">
        <v>0</v>
      </c>
      <c r="E31" s="75">
        <v>0</v>
      </c>
      <c r="F31" s="75">
        <v>0</v>
      </c>
      <c r="G31" s="75">
        <v>0</v>
      </c>
      <c r="H31" s="75">
        <v>62</v>
      </c>
      <c r="I31" s="75"/>
      <c r="J31" s="75">
        <v>0</v>
      </c>
    </row>
    <row r="32" spans="2:10">
      <c r="B32" s="79" t="s">
        <v>14</v>
      </c>
      <c r="C32" s="75">
        <v>86</v>
      </c>
      <c r="D32" s="75">
        <v>0</v>
      </c>
      <c r="E32" s="75">
        <v>52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</row>
    <row r="33" spans="1:10">
      <c r="B33" s="40" t="s">
        <v>12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</row>
    <row r="34" spans="1:10">
      <c r="B34" s="79" t="s">
        <v>4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</row>
    <row r="35" spans="1:10">
      <c r="B35" s="40" t="s">
        <v>32</v>
      </c>
      <c r="C35" s="75">
        <v>224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</row>
    <row r="36" spans="1:10">
      <c r="B36" s="79" t="s">
        <v>7</v>
      </c>
      <c r="C36" s="75">
        <v>0</v>
      </c>
      <c r="D36" s="75">
        <v>0</v>
      </c>
      <c r="E36" s="75">
        <v>140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</row>
    <row r="37" spans="1:10">
      <c r="B37" s="40" t="s">
        <v>10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/>
      <c r="J37" s="75">
        <v>0</v>
      </c>
    </row>
    <row r="38" spans="1:10">
      <c r="B38" s="79" t="s">
        <v>9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</row>
    <row r="39" spans="1:10">
      <c r="B39" s="78" t="s">
        <v>6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</row>
    <row r="40" spans="1:10" ht="12" thickBot="1">
      <c r="B40" s="41" t="s">
        <v>46</v>
      </c>
      <c r="C40" s="77">
        <f t="shared" ref="C40:G40" si="1">SUM(C25:C39)</f>
        <v>1526</v>
      </c>
      <c r="D40" s="77">
        <f t="shared" si="1"/>
        <v>345</v>
      </c>
      <c r="E40" s="77">
        <f t="shared" si="1"/>
        <v>217</v>
      </c>
      <c r="F40" s="77">
        <f t="shared" si="1"/>
        <v>836</v>
      </c>
      <c r="G40" s="77">
        <f t="shared" si="1"/>
        <v>354</v>
      </c>
      <c r="H40" s="77">
        <f t="shared" ref="H40:I40" si="2">SUM(H25:H39)</f>
        <v>481</v>
      </c>
      <c r="I40" s="77">
        <f t="shared" si="2"/>
        <v>0</v>
      </c>
      <c r="J40" s="77">
        <f t="shared" ref="J40" si="3">SUM(J25:J39)</f>
        <v>32</v>
      </c>
    </row>
    <row r="41" spans="1:10" ht="12" thickBot="1">
      <c r="B41" s="62"/>
      <c r="C41" s="45"/>
      <c r="D41" s="45"/>
      <c r="E41" s="45"/>
      <c r="F41" s="45"/>
      <c r="G41" s="45"/>
      <c r="H41" s="45"/>
      <c r="I41" s="45"/>
      <c r="J41" s="45"/>
    </row>
    <row r="42" spans="1:10" ht="22.5" customHeight="1">
      <c r="A42" s="124" t="s">
        <v>38</v>
      </c>
      <c r="B42" s="125"/>
      <c r="C42" s="76">
        <v>2011</v>
      </c>
      <c r="D42" s="76">
        <v>2012</v>
      </c>
      <c r="E42" s="76">
        <v>2013</v>
      </c>
      <c r="F42" s="76">
        <v>2014</v>
      </c>
      <c r="G42" s="76">
        <v>2015</v>
      </c>
      <c r="H42" s="76">
        <v>2016</v>
      </c>
      <c r="I42" s="76">
        <v>2017</v>
      </c>
      <c r="J42" s="76">
        <f>J24</f>
        <v>2018</v>
      </c>
    </row>
    <row r="43" spans="1:10">
      <c r="A43" s="79" t="s">
        <v>47</v>
      </c>
      <c r="B43" s="81"/>
      <c r="C43" s="75">
        <f t="shared" ref="C43:C54" si="4">+C25+C7</f>
        <v>1847</v>
      </c>
      <c r="D43" s="75">
        <f t="shared" ref="D43:E54" si="5">+D25+D7</f>
        <v>1530</v>
      </c>
      <c r="E43" s="75">
        <f t="shared" si="5"/>
        <v>419</v>
      </c>
      <c r="F43" s="75">
        <f t="shared" ref="F43:F54" si="6">+F25+F7</f>
        <v>401</v>
      </c>
      <c r="G43" s="75">
        <f t="shared" ref="G43:H54" si="7">+G25+G7</f>
        <v>0</v>
      </c>
      <c r="H43" s="75">
        <f t="shared" si="7"/>
        <v>35</v>
      </c>
      <c r="I43" s="75">
        <f t="shared" ref="I43:J43" si="8">+I25+I7</f>
        <v>0</v>
      </c>
      <c r="J43" s="75">
        <f t="shared" si="8"/>
        <v>40</v>
      </c>
    </row>
    <row r="44" spans="1:10">
      <c r="A44" s="40" t="s">
        <v>11</v>
      </c>
      <c r="B44" s="81"/>
      <c r="C44" s="75">
        <f t="shared" si="4"/>
        <v>60</v>
      </c>
      <c r="D44" s="75">
        <f t="shared" si="5"/>
        <v>0</v>
      </c>
      <c r="E44" s="75">
        <f t="shared" si="5"/>
        <v>0</v>
      </c>
      <c r="F44" s="75">
        <f t="shared" si="6"/>
        <v>0</v>
      </c>
      <c r="G44" s="75">
        <f t="shared" si="7"/>
        <v>0</v>
      </c>
      <c r="H44" s="75">
        <f t="shared" si="7"/>
        <v>0</v>
      </c>
      <c r="I44" s="75">
        <f t="shared" ref="I44:J44" si="9">+I26+I8</f>
        <v>0</v>
      </c>
      <c r="J44" s="75">
        <f t="shared" si="9"/>
        <v>0</v>
      </c>
    </row>
    <row r="45" spans="1:10">
      <c r="A45" s="79" t="s">
        <v>8</v>
      </c>
      <c r="B45" s="81"/>
      <c r="C45" s="75">
        <f t="shared" si="4"/>
        <v>54</v>
      </c>
      <c r="D45" s="75">
        <f t="shared" si="5"/>
        <v>157</v>
      </c>
      <c r="E45" s="75">
        <f t="shared" si="5"/>
        <v>118</v>
      </c>
      <c r="F45" s="75">
        <f t="shared" si="6"/>
        <v>25</v>
      </c>
      <c r="G45" s="75">
        <f t="shared" si="7"/>
        <v>21</v>
      </c>
      <c r="H45" s="75">
        <f t="shared" si="7"/>
        <v>42</v>
      </c>
      <c r="I45" s="75">
        <f t="shared" ref="I45:J45" si="10">+I27+I9</f>
        <v>0</v>
      </c>
      <c r="J45" s="75">
        <f t="shared" si="10"/>
        <v>0</v>
      </c>
    </row>
    <row r="46" spans="1:10" ht="71.25" customHeight="1">
      <c r="A46" s="40" t="s">
        <v>48</v>
      </c>
      <c r="B46" s="81"/>
      <c r="C46" s="75">
        <f t="shared" si="4"/>
        <v>658</v>
      </c>
      <c r="D46" s="75">
        <f t="shared" si="5"/>
        <v>453</v>
      </c>
      <c r="E46" s="75">
        <f t="shared" si="5"/>
        <v>376</v>
      </c>
      <c r="F46" s="75">
        <f t="shared" si="6"/>
        <v>728</v>
      </c>
      <c r="G46" s="75">
        <f t="shared" si="7"/>
        <v>1084</v>
      </c>
      <c r="H46" s="75">
        <f t="shared" si="7"/>
        <v>918</v>
      </c>
      <c r="I46" s="75">
        <f t="shared" ref="I46:J46" si="11">+I28+I10</f>
        <v>169</v>
      </c>
      <c r="J46" s="75">
        <f t="shared" si="11"/>
        <v>74</v>
      </c>
    </row>
    <row r="47" spans="1:10">
      <c r="A47" s="79" t="s">
        <v>16</v>
      </c>
      <c r="B47" s="81"/>
      <c r="C47" s="75">
        <f t="shared" si="4"/>
        <v>949</v>
      </c>
      <c r="D47" s="75">
        <f t="shared" si="5"/>
        <v>637</v>
      </c>
      <c r="E47" s="75">
        <f t="shared" si="5"/>
        <v>296</v>
      </c>
      <c r="F47" s="75">
        <f t="shared" si="6"/>
        <v>519</v>
      </c>
      <c r="G47" s="75">
        <f t="shared" si="7"/>
        <v>308</v>
      </c>
      <c r="H47" s="75">
        <f t="shared" si="7"/>
        <v>362</v>
      </c>
      <c r="I47" s="75">
        <f t="shared" ref="I47:J47" si="12">+I29+I11</f>
        <v>77</v>
      </c>
      <c r="J47" s="75">
        <f t="shared" si="12"/>
        <v>38</v>
      </c>
    </row>
    <row r="48" spans="1:10">
      <c r="A48" s="40" t="s">
        <v>13</v>
      </c>
      <c r="B48" s="81"/>
      <c r="C48" s="75">
        <f t="shared" si="4"/>
        <v>190</v>
      </c>
      <c r="D48" s="75">
        <f t="shared" si="5"/>
        <v>348</v>
      </c>
      <c r="E48" s="75">
        <f t="shared" si="5"/>
        <v>103</v>
      </c>
      <c r="F48" s="75">
        <f t="shared" si="6"/>
        <v>144</v>
      </c>
      <c r="G48" s="75">
        <f t="shared" si="7"/>
        <v>26</v>
      </c>
      <c r="H48" s="75">
        <f t="shared" si="7"/>
        <v>0</v>
      </c>
      <c r="I48" s="75">
        <f t="shared" ref="I48:J48" si="13">+I30+I12</f>
        <v>69</v>
      </c>
      <c r="J48" s="75">
        <f t="shared" si="13"/>
        <v>30</v>
      </c>
    </row>
    <row r="49" spans="1:10">
      <c r="A49" s="103" t="s">
        <v>5</v>
      </c>
      <c r="B49" s="81"/>
      <c r="C49" s="75">
        <f t="shared" si="4"/>
        <v>195</v>
      </c>
      <c r="D49" s="75">
        <f t="shared" si="5"/>
        <v>71</v>
      </c>
      <c r="E49" s="75">
        <f t="shared" si="5"/>
        <v>0</v>
      </c>
      <c r="F49" s="75">
        <f t="shared" si="6"/>
        <v>60</v>
      </c>
      <c r="G49" s="75">
        <f t="shared" si="7"/>
        <v>42</v>
      </c>
      <c r="H49" s="75">
        <f t="shared" si="7"/>
        <v>75</v>
      </c>
      <c r="I49" s="75">
        <f t="shared" ref="I49:J49" si="14">+I31+I13</f>
        <v>0</v>
      </c>
      <c r="J49" s="75">
        <f t="shared" si="14"/>
        <v>0</v>
      </c>
    </row>
    <row r="50" spans="1:10">
      <c r="A50" s="103" t="s">
        <v>14</v>
      </c>
      <c r="B50" s="81"/>
      <c r="C50" s="75">
        <f t="shared" si="4"/>
        <v>106</v>
      </c>
      <c r="D50" s="75">
        <f t="shared" si="5"/>
        <v>47</v>
      </c>
      <c r="E50" s="75">
        <f t="shared" si="5"/>
        <v>52</v>
      </c>
      <c r="F50" s="75">
        <f t="shared" si="6"/>
        <v>0</v>
      </c>
      <c r="G50" s="75">
        <f t="shared" si="7"/>
        <v>0</v>
      </c>
      <c r="H50" s="75">
        <f t="shared" si="7"/>
        <v>0</v>
      </c>
      <c r="I50" s="75">
        <f t="shared" ref="I50:J50" si="15">+I32+I14</f>
        <v>0</v>
      </c>
      <c r="J50" s="75">
        <f t="shared" si="15"/>
        <v>0</v>
      </c>
    </row>
    <row r="51" spans="1:10">
      <c r="A51" s="79" t="s">
        <v>12</v>
      </c>
      <c r="B51" s="82"/>
      <c r="C51" s="75">
        <f t="shared" si="4"/>
        <v>0</v>
      </c>
      <c r="D51" s="75">
        <f t="shared" si="5"/>
        <v>1</v>
      </c>
      <c r="E51" s="75">
        <f t="shared" si="5"/>
        <v>0</v>
      </c>
      <c r="F51" s="75">
        <f t="shared" si="6"/>
        <v>0</v>
      </c>
      <c r="G51" s="75">
        <f t="shared" si="7"/>
        <v>0</v>
      </c>
      <c r="H51" s="75">
        <f t="shared" si="7"/>
        <v>0</v>
      </c>
      <c r="I51" s="75">
        <f t="shared" ref="I51:J51" si="16">+I33+I15</f>
        <v>0</v>
      </c>
      <c r="J51" s="75">
        <f t="shared" si="16"/>
        <v>0</v>
      </c>
    </row>
    <row r="52" spans="1:10">
      <c r="A52" s="40" t="s">
        <v>4</v>
      </c>
      <c r="B52" s="81"/>
      <c r="C52" s="75">
        <f t="shared" si="4"/>
        <v>0</v>
      </c>
      <c r="D52" s="75">
        <f t="shared" si="5"/>
        <v>0</v>
      </c>
      <c r="E52" s="75">
        <f t="shared" si="5"/>
        <v>0</v>
      </c>
      <c r="F52" s="75">
        <f t="shared" si="6"/>
        <v>0</v>
      </c>
      <c r="G52" s="75">
        <f t="shared" si="7"/>
        <v>0</v>
      </c>
      <c r="H52" s="75">
        <f t="shared" si="7"/>
        <v>0</v>
      </c>
      <c r="I52" s="75">
        <f t="shared" ref="I52:J52" si="17">+I34+I16</f>
        <v>0</v>
      </c>
      <c r="J52" s="75">
        <f t="shared" si="17"/>
        <v>0</v>
      </c>
    </row>
    <row r="53" spans="1:10">
      <c r="A53" s="79" t="s">
        <v>32</v>
      </c>
      <c r="B53" s="81"/>
      <c r="C53" s="75">
        <f t="shared" si="4"/>
        <v>264</v>
      </c>
      <c r="D53" s="75">
        <f t="shared" si="5"/>
        <v>80</v>
      </c>
      <c r="E53" s="75">
        <f t="shared" si="5"/>
        <v>0</v>
      </c>
      <c r="F53" s="75">
        <f t="shared" si="6"/>
        <v>16</v>
      </c>
      <c r="G53" s="75">
        <f t="shared" si="7"/>
        <v>0</v>
      </c>
      <c r="H53" s="75">
        <f t="shared" si="7"/>
        <v>0</v>
      </c>
      <c r="I53" s="75">
        <f t="shared" ref="I53:J53" si="18">+I35+I17</f>
        <v>0</v>
      </c>
      <c r="J53" s="75">
        <f t="shared" si="18"/>
        <v>0</v>
      </c>
    </row>
    <row r="54" spans="1:10">
      <c r="A54" s="40" t="s">
        <v>7</v>
      </c>
      <c r="B54" s="81"/>
      <c r="C54" s="75">
        <f t="shared" si="4"/>
        <v>138</v>
      </c>
      <c r="D54" s="75">
        <f t="shared" si="5"/>
        <v>80</v>
      </c>
      <c r="E54" s="75">
        <f t="shared" si="5"/>
        <v>185</v>
      </c>
      <c r="F54" s="75">
        <f t="shared" si="6"/>
        <v>0</v>
      </c>
      <c r="G54" s="75">
        <f t="shared" si="7"/>
        <v>0</v>
      </c>
      <c r="H54" s="75">
        <f t="shared" si="7"/>
        <v>12</v>
      </c>
      <c r="I54" s="75">
        <f t="shared" ref="I54:J54" si="19">+I36+I18</f>
        <v>0</v>
      </c>
      <c r="J54" s="75">
        <f t="shared" si="19"/>
        <v>0</v>
      </c>
    </row>
    <row r="55" spans="1:10">
      <c r="A55" s="79" t="s">
        <v>10</v>
      </c>
      <c r="B55" s="81"/>
      <c r="C55" s="75">
        <f t="shared" ref="C55:G55" si="20">+C37+C19</f>
        <v>26</v>
      </c>
      <c r="D55" s="75">
        <f t="shared" si="20"/>
        <v>64</v>
      </c>
      <c r="E55" s="75">
        <f t="shared" si="20"/>
        <v>40</v>
      </c>
      <c r="F55" s="75">
        <f t="shared" si="20"/>
        <v>0</v>
      </c>
      <c r="G55" s="75">
        <f t="shared" si="20"/>
        <v>4</v>
      </c>
      <c r="H55" s="75">
        <f t="shared" ref="H55:I55" si="21">+H37+H19</f>
        <v>0</v>
      </c>
      <c r="I55" s="75">
        <f t="shared" si="21"/>
        <v>0</v>
      </c>
      <c r="J55" s="75">
        <f t="shared" ref="J55" si="22">+J37+J19</f>
        <v>0</v>
      </c>
    </row>
    <row r="56" spans="1:10">
      <c r="A56" s="40" t="s">
        <v>9</v>
      </c>
      <c r="B56" s="81"/>
      <c r="C56" s="75">
        <f t="shared" ref="C56:G56" si="23">+C38+C20</f>
        <v>137</v>
      </c>
      <c r="D56" s="75">
        <f t="shared" si="23"/>
        <v>24</v>
      </c>
      <c r="E56" s="75">
        <f t="shared" si="23"/>
        <v>0</v>
      </c>
      <c r="F56" s="75">
        <f t="shared" si="23"/>
        <v>28</v>
      </c>
      <c r="G56" s="75">
        <f t="shared" si="23"/>
        <v>0</v>
      </c>
      <c r="H56" s="75">
        <f t="shared" ref="H56:I56" si="24">+H38+H20</f>
        <v>16</v>
      </c>
      <c r="I56" s="75">
        <f t="shared" si="24"/>
        <v>11</v>
      </c>
      <c r="J56" s="75">
        <f t="shared" ref="J56" si="25">+J38+J20</f>
        <v>1</v>
      </c>
    </row>
    <row r="57" spans="1:10">
      <c r="A57" s="79" t="s">
        <v>6</v>
      </c>
      <c r="B57" s="10"/>
      <c r="C57" s="75">
        <f t="shared" ref="C57:G57" si="26">+C39+C21</f>
        <v>226</v>
      </c>
      <c r="D57" s="75">
        <f t="shared" si="26"/>
        <v>30</v>
      </c>
      <c r="E57" s="75">
        <f t="shared" si="26"/>
        <v>1</v>
      </c>
      <c r="F57" s="75">
        <f t="shared" si="26"/>
        <v>0</v>
      </c>
      <c r="G57" s="75">
        <f t="shared" si="26"/>
        <v>0</v>
      </c>
      <c r="H57" s="75">
        <f t="shared" ref="H57:I57" si="27">+H39+H21</f>
        <v>6</v>
      </c>
      <c r="I57" s="75">
        <f t="shared" si="27"/>
        <v>0</v>
      </c>
      <c r="J57" s="75">
        <f t="shared" ref="J57" si="28">+J39+J21</f>
        <v>0</v>
      </c>
    </row>
    <row r="58" spans="1:10" ht="12" thickBot="1">
      <c r="A58" s="122" t="s">
        <v>46</v>
      </c>
      <c r="B58" s="123"/>
      <c r="C58" s="77">
        <f t="shared" ref="C58:E58" si="29">SUM(C43:C57)</f>
        <v>4850</v>
      </c>
      <c r="D58" s="77">
        <f t="shared" si="29"/>
        <v>3522</v>
      </c>
      <c r="E58" s="77">
        <f t="shared" si="29"/>
        <v>1590</v>
      </c>
      <c r="F58" s="77">
        <f>SUM(F43:F57)</f>
        <v>1921</v>
      </c>
      <c r="G58" s="77">
        <f>SUM(G43:G57)</f>
        <v>1485</v>
      </c>
      <c r="H58" s="77">
        <f>SUM(H43:H57)</f>
        <v>1466</v>
      </c>
      <c r="I58" s="77">
        <f>SUM(I43:I57)</f>
        <v>326</v>
      </c>
      <c r="J58" s="77">
        <f>SUM(J43:J57)</f>
        <v>183</v>
      </c>
    </row>
    <row r="59" spans="1:10" ht="12" thickBot="1">
      <c r="B59" s="93"/>
      <c r="C59" s="45"/>
      <c r="D59" s="45"/>
      <c r="E59" s="45"/>
      <c r="F59" s="45"/>
      <c r="G59" s="45"/>
      <c r="H59" s="45"/>
      <c r="I59" s="45"/>
      <c r="J59" s="45"/>
    </row>
    <row r="60" spans="1:10" ht="22.5">
      <c r="B60" s="15" t="s">
        <v>27</v>
      </c>
      <c r="C60" s="76">
        <v>2011</v>
      </c>
      <c r="D60" s="76">
        <v>2012</v>
      </c>
      <c r="E60" s="76">
        <v>2013</v>
      </c>
      <c r="F60" s="76">
        <v>2014</v>
      </c>
      <c r="G60" s="76">
        <v>2015</v>
      </c>
      <c r="H60" s="76">
        <v>2016</v>
      </c>
      <c r="I60" s="76">
        <v>2017</v>
      </c>
      <c r="J60" s="76">
        <f>J42</f>
        <v>2018</v>
      </c>
    </row>
    <row r="61" spans="1:10">
      <c r="B61" s="100" t="s">
        <v>47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</row>
    <row r="62" spans="1:10">
      <c r="B62" s="79" t="s">
        <v>11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</row>
    <row r="63" spans="1:10">
      <c r="B63" s="40" t="s">
        <v>8</v>
      </c>
      <c r="C63" s="75">
        <v>0</v>
      </c>
      <c r="D63" s="75">
        <v>38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</row>
    <row r="64" spans="1:10">
      <c r="B64" s="79" t="s">
        <v>48</v>
      </c>
      <c r="C64" s="75">
        <v>55</v>
      </c>
      <c r="D64" s="75">
        <v>24</v>
      </c>
      <c r="E64" s="75">
        <v>59</v>
      </c>
      <c r="F64" s="75">
        <v>0</v>
      </c>
      <c r="G64" s="75">
        <v>44</v>
      </c>
      <c r="H64" s="75">
        <v>70</v>
      </c>
      <c r="I64" s="75">
        <v>0</v>
      </c>
      <c r="J64" s="75">
        <v>0</v>
      </c>
    </row>
    <row r="65" spans="2:10">
      <c r="B65" s="40" t="s">
        <v>16</v>
      </c>
      <c r="C65" s="75">
        <v>70</v>
      </c>
      <c r="D65" s="75">
        <v>70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</row>
    <row r="66" spans="2:10">
      <c r="B66" s="79" t="s">
        <v>13</v>
      </c>
      <c r="C66" s="75">
        <v>0</v>
      </c>
      <c r="D66" s="75">
        <v>26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</row>
    <row r="67" spans="2:10">
      <c r="B67" s="40" t="s">
        <v>5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</row>
    <row r="68" spans="2:10">
      <c r="B68" s="79" t="s">
        <v>14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</row>
    <row r="69" spans="2:10">
      <c r="B69" s="40" t="s">
        <v>12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</row>
    <row r="70" spans="2:10">
      <c r="B70" s="79" t="s">
        <v>4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</row>
    <row r="71" spans="2:10">
      <c r="B71" s="40" t="s">
        <v>32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</row>
    <row r="72" spans="2:10">
      <c r="B72" s="79" t="s">
        <v>7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</row>
    <row r="73" spans="2:10">
      <c r="B73" s="40" t="s">
        <v>10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</row>
    <row r="74" spans="2:10">
      <c r="B74" s="79" t="s">
        <v>9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</row>
    <row r="75" spans="2:10">
      <c r="B75" s="78" t="s">
        <v>6</v>
      </c>
      <c r="C75" s="75">
        <v>0</v>
      </c>
      <c r="D75" s="75">
        <v>0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</row>
    <row r="76" spans="2:10" ht="12" thickBot="1">
      <c r="B76" s="41" t="s">
        <v>46</v>
      </c>
      <c r="C76" s="77">
        <f t="shared" ref="C76:E76" si="30">SUM(C61:C75)</f>
        <v>125</v>
      </c>
      <c r="D76" s="77">
        <f t="shared" si="30"/>
        <v>158</v>
      </c>
      <c r="E76" s="77">
        <f t="shared" si="30"/>
        <v>59</v>
      </c>
      <c r="F76" s="77">
        <f>SUM(F61:F75)</f>
        <v>0</v>
      </c>
      <c r="G76" s="77">
        <f>SUM(G61:G75)</f>
        <v>44</v>
      </c>
      <c r="H76" s="77">
        <f>SUM(H61:H75)</f>
        <v>70</v>
      </c>
      <c r="I76" s="77">
        <f>SUM(I61:I75)</f>
        <v>0</v>
      </c>
      <c r="J76" s="77">
        <f>SUM(J61:J75)</f>
        <v>0</v>
      </c>
    </row>
    <row r="77" spans="2:10" ht="12" thickBot="1">
      <c r="C77" s="42"/>
      <c r="D77" s="42"/>
      <c r="E77" s="42"/>
      <c r="F77" s="42"/>
      <c r="G77" s="42"/>
      <c r="H77" s="42"/>
      <c r="I77" s="42"/>
      <c r="J77" s="42"/>
    </row>
    <row r="78" spans="2:10" ht="22.5">
      <c r="B78" s="15" t="s">
        <v>22</v>
      </c>
      <c r="C78" s="76">
        <v>2011</v>
      </c>
      <c r="D78" s="76">
        <v>2012</v>
      </c>
      <c r="E78" s="76">
        <v>2013</v>
      </c>
      <c r="F78" s="76">
        <v>2014</v>
      </c>
      <c r="G78" s="76">
        <v>2015</v>
      </c>
      <c r="H78" s="76">
        <v>2016</v>
      </c>
      <c r="I78" s="76">
        <v>2017</v>
      </c>
      <c r="J78" s="76">
        <f>J60</f>
        <v>2018</v>
      </c>
    </row>
    <row r="79" spans="2:10">
      <c r="B79" s="100" t="s">
        <v>47</v>
      </c>
      <c r="C79" s="75">
        <v>292</v>
      </c>
      <c r="D79" s="75">
        <v>90</v>
      </c>
      <c r="E79" s="75">
        <v>96</v>
      </c>
      <c r="F79" s="75">
        <v>171</v>
      </c>
      <c r="G79" s="75">
        <v>0</v>
      </c>
      <c r="H79" s="75">
        <v>0</v>
      </c>
      <c r="I79" s="75">
        <v>0</v>
      </c>
      <c r="J79" s="75">
        <v>0</v>
      </c>
    </row>
    <row r="80" spans="2:10">
      <c r="B80" s="79" t="s">
        <v>11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</row>
    <row r="81" spans="1:10">
      <c r="B81" s="40" t="s">
        <v>8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</row>
    <row r="82" spans="1:10">
      <c r="B82" s="79" t="s">
        <v>48</v>
      </c>
      <c r="C82" s="75">
        <v>0</v>
      </c>
      <c r="D82" s="75">
        <v>40</v>
      </c>
      <c r="E82" s="75">
        <v>0</v>
      </c>
      <c r="F82" s="75">
        <v>40</v>
      </c>
      <c r="G82" s="75">
        <v>90</v>
      </c>
      <c r="H82" s="75">
        <v>0</v>
      </c>
      <c r="I82" s="75">
        <v>0</v>
      </c>
      <c r="J82" s="75">
        <v>0</v>
      </c>
    </row>
    <row r="83" spans="1:10">
      <c r="B83" s="40" t="s">
        <v>16</v>
      </c>
      <c r="C83" s="75">
        <v>28</v>
      </c>
      <c r="D83" s="75">
        <v>25</v>
      </c>
      <c r="E83" s="75">
        <v>27</v>
      </c>
      <c r="F83" s="75">
        <v>68</v>
      </c>
      <c r="G83" s="75">
        <v>34</v>
      </c>
      <c r="H83" s="75">
        <v>20</v>
      </c>
      <c r="I83" s="75">
        <v>32</v>
      </c>
      <c r="J83" s="75">
        <v>0</v>
      </c>
    </row>
    <row r="84" spans="1:10">
      <c r="B84" s="79" t="s">
        <v>13</v>
      </c>
      <c r="C84" s="75">
        <v>0</v>
      </c>
      <c r="D84" s="75">
        <v>0</v>
      </c>
      <c r="E84" s="75">
        <v>0</v>
      </c>
      <c r="F84" s="75">
        <v>0</v>
      </c>
      <c r="G84" s="75">
        <v>0</v>
      </c>
      <c r="H84" s="75">
        <v>0</v>
      </c>
      <c r="I84" s="75">
        <v>0</v>
      </c>
      <c r="J84" s="75">
        <v>0</v>
      </c>
    </row>
    <row r="85" spans="1:10">
      <c r="B85" s="40" t="s">
        <v>5</v>
      </c>
      <c r="C85" s="75">
        <v>75</v>
      </c>
      <c r="D85" s="75">
        <v>0</v>
      </c>
      <c r="E85" s="75">
        <v>0</v>
      </c>
      <c r="F85" s="75">
        <v>0</v>
      </c>
      <c r="G85" s="75">
        <v>0</v>
      </c>
      <c r="H85" s="75">
        <v>0</v>
      </c>
      <c r="I85" s="75">
        <v>0</v>
      </c>
      <c r="J85" s="75">
        <v>0</v>
      </c>
    </row>
    <row r="86" spans="1:10">
      <c r="B86" s="79" t="s">
        <v>14</v>
      </c>
      <c r="C86" s="75">
        <v>30</v>
      </c>
      <c r="D86" s="75">
        <v>0</v>
      </c>
      <c r="E86" s="75">
        <v>0</v>
      </c>
      <c r="F86" s="75">
        <v>0</v>
      </c>
      <c r="G86" s="75">
        <v>0</v>
      </c>
      <c r="H86" s="75">
        <v>0</v>
      </c>
      <c r="I86" s="75">
        <v>0</v>
      </c>
      <c r="J86" s="75">
        <v>0</v>
      </c>
    </row>
    <row r="87" spans="1:10">
      <c r="B87" s="40" t="s">
        <v>12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  <c r="H87" s="75">
        <v>0</v>
      </c>
      <c r="I87" s="75">
        <v>0</v>
      </c>
      <c r="J87" s="75">
        <v>0</v>
      </c>
    </row>
    <row r="88" spans="1:10">
      <c r="B88" s="79" t="s">
        <v>4</v>
      </c>
      <c r="C88" s="75">
        <v>0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0</v>
      </c>
    </row>
    <row r="89" spans="1:10">
      <c r="B89" s="40" t="s">
        <v>32</v>
      </c>
      <c r="C89" s="75">
        <v>29</v>
      </c>
      <c r="D89" s="75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</row>
    <row r="90" spans="1:10">
      <c r="B90" s="79" t="s">
        <v>7</v>
      </c>
      <c r="C90" s="75">
        <v>0</v>
      </c>
      <c r="D90" s="75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</row>
    <row r="91" spans="1:10">
      <c r="B91" s="40" t="s">
        <v>10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</row>
    <row r="92" spans="1:10">
      <c r="B92" s="79" t="s">
        <v>9</v>
      </c>
      <c r="C92" s="75">
        <v>44</v>
      </c>
      <c r="D92" s="75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</row>
    <row r="93" spans="1:10">
      <c r="B93" s="78" t="s">
        <v>6</v>
      </c>
      <c r="C93" s="75">
        <v>0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</row>
    <row r="94" spans="1:10" ht="12" thickBot="1">
      <c r="B94" s="41" t="s">
        <v>46</v>
      </c>
      <c r="C94" s="77">
        <f t="shared" ref="C94:E94" si="31">SUM(C79:C93)</f>
        <v>498</v>
      </c>
      <c r="D94" s="77">
        <f t="shared" si="31"/>
        <v>155</v>
      </c>
      <c r="E94" s="77">
        <f t="shared" si="31"/>
        <v>123</v>
      </c>
      <c r="F94" s="77">
        <f>SUM(F79:F93)</f>
        <v>279</v>
      </c>
      <c r="G94" s="77">
        <f>SUM(G79:G93)</f>
        <v>124</v>
      </c>
      <c r="H94" s="77">
        <f>SUM(H79:H93)</f>
        <v>20</v>
      </c>
      <c r="I94" s="77">
        <f>SUM(I79:I93)</f>
        <v>32</v>
      </c>
      <c r="J94" s="77">
        <f>SUM(J79:J93)</f>
        <v>0</v>
      </c>
    </row>
    <row r="95" spans="1:10" ht="12" thickBot="1">
      <c r="C95" s="42"/>
      <c r="D95" s="42"/>
      <c r="E95" s="42"/>
      <c r="F95" s="42"/>
      <c r="G95" s="42"/>
      <c r="H95" s="42"/>
      <c r="I95" s="42"/>
      <c r="J95" s="42"/>
    </row>
    <row r="96" spans="1:10" ht="21.75" customHeight="1">
      <c r="A96" s="116" t="s">
        <v>39</v>
      </c>
      <c r="B96" s="117"/>
      <c r="C96" s="76">
        <v>2011</v>
      </c>
      <c r="D96" s="76">
        <v>2012</v>
      </c>
      <c r="E96" s="76">
        <v>2013</v>
      </c>
      <c r="F96" s="76">
        <v>2014</v>
      </c>
      <c r="G96" s="76">
        <v>2015</v>
      </c>
      <c r="H96" s="76">
        <v>2016</v>
      </c>
      <c r="I96" s="76">
        <v>2017</v>
      </c>
      <c r="J96" s="76">
        <f>J78</f>
        <v>2018</v>
      </c>
    </row>
    <row r="97" spans="1:10">
      <c r="A97" s="100" t="s">
        <v>47</v>
      </c>
      <c r="B97" s="81"/>
      <c r="C97" s="75">
        <f t="shared" ref="C97:C111" si="32">+C79+C61</f>
        <v>292</v>
      </c>
      <c r="D97" s="75">
        <f t="shared" ref="D97:E111" si="33">+D79+D61</f>
        <v>90</v>
      </c>
      <c r="E97" s="75">
        <f t="shared" si="33"/>
        <v>96</v>
      </c>
      <c r="F97" s="75">
        <f t="shared" ref="F97:F111" si="34">+F79+F61</f>
        <v>171</v>
      </c>
      <c r="G97" s="75">
        <f t="shared" ref="G97:H111" si="35">+G79+G61</f>
        <v>0</v>
      </c>
      <c r="H97" s="75">
        <f t="shared" si="35"/>
        <v>0</v>
      </c>
      <c r="I97" s="75">
        <f t="shared" ref="I97:J97" si="36">+I79+I61</f>
        <v>0</v>
      </c>
      <c r="J97" s="75">
        <f t="shared" si="36"/>
        <v>0</v>
      </c>
    </row>
    <row r="98" spans="1:10">
      <c r="A98" s="79" t="s">
        <v>11</v>
      </c>
      <c r="B98" s="81"/>
      <c r="C98" s="75">
        <f t="shared" si="32"/>
        <v>0</v>
      </c>
      <c r="D98" s="75">
        <f t="shared" si="33"/>
        <v>0</v>
      </c>
      <c r="E98" s="75">
        <f t="shared" si="33"/>
        <v>0</v>
      </c>
      <c r="F98" s="75">
        <f t="shared" si="34"/>
        <v>0</v>
      </c>
      <c r="G98" s="75">
        <f t="shared" si="35"/>
        <v>0</v>
      </c>
      <c r="H98" s="75">
        <f t="shared" si="35"/>
        <v>0</v>
      </c>
      <c r="I98" s="75">
        <f t="shared" ref="I98:J98" si="37">+I80+I62</f>
        <v>0</v>
      </c>
      <c r="J98" s="75">
        <f t="shared" si="37"/>
        <v>0</v>
      </c>
    </row>
    <row r="99" spans="1:10">
      <c r="A99" s="79" t="s">
        <v>8</v>
      </c>
      <c r="B99" s="81"/>
      <c r="C99" s="75">
        <f t="shared" si="32"/>
        <v>0</v>
      </c>
      <c r="D99" s="75">
        <f t="shared" si="33"/>
        <v>38</v>
      </c>
      <c r="E99" s="75">
        <f t="shared" si="33"/>
        <v>0</v>
      </c>
      <c r="F99" s="75">
        <f t="shared" si="34"/>
        <v>0</v>
      </c>
      <c r="G99" s="75">
        <f t="shared" si="35"/>
        <v>0</v>
      </c>
      <c r="H99" s="75">
        <f t="shared" si="35"/>
        <v>0</v>
      </c>
      <c r="I99" s="75">
        <f t="shared" ref="I99:J99" si="38">+I81+I63</f>
        <v>0</v>
      </c>
      <c r="J99" s="75">
        <f t="shared" si="38"/>
        <v>0</v>
      </c>
    </row>
    <row r="100" spans="1:10">
      <c r="A100" s="40" t="s">
        <v>48</v>
      </c>
      <c r="B100" s="81"/>
      <c r="C100" s="75">
        <f t="shared" si="32"/>
        <v>55</v>
      </c>
      <c r="D100" s="75">
        <f t="shared" si="33"/>
        <v>64</v>
      </c>
      <c r="E100" s="75">
        <f t="shared" si="33"/>
        <v>59</v>
      </c>
      <c r="F100" s="75">
        <f t="shared" si="34"/>
        <v>40</v>
      </c>
      <c r="G100" s="75">
        <f t="shared" si="35"/>
        <v>134</v>
      </c>
      <c r="H100" s="75">
        <f t="shared" si="35"/>
        <v>70</v>
      </c>
      <c r="I100" s="75">
        <f t="shared" ref="I100:J100" si="39">+I82+I64</f>
        <v>0</v>
      </c>
      <c r="J100" s="75">
        <f t="shared" si="39"/>
        <v>0</v>
      </c>
    </row>
    <row r="101" spans="1:10">
      <c r="A101" s="79" t="s">
        <v>16</v>
      </c>
      <c r="B101" s="81"/>
      <c r="C101" s="75">
        <f t="shared" si="32"/>
        <v>98</v>
      </c>
      <c r="D101" s="75">
        <f t="shared" si="33"/>
        <v>95</v>
      </c>
      <c r="E101" s="75">
        <f t="shared" si="33"/>
        <v>27</v>
      </c>
      <c r="F101" s="75">
        <f t="shared" si="34"/>
        <v>68</v>
      </c>
      <c r="G101" s="75">
        <f t="shared" si="35"/>
        <v>34</v>
      </c>
      <c r="H101" s="75">
        <f t="shared" si="35"/>
        <v>20</v>
      </c>
      <c r="I101" s="75">
        <f t="shared" ref="I101:J101" si="40">+I83+I65</f>
        <v>32</v>
      </c>
      <c r="J101" s="75">
        <f t="shared" si="40"/>
        <v>0</v>
      </c>
    </row>
    <row r="102" spans="1:10">
      <c r="A102" s="40" t="s">
        <v>13</v>
      </c>
      <c r="B102" s="81"/>
      <c r="C102" s="75">
        <f t="shared" si="32"/>
        <v>0</v>
      </c>
      <c r="D102" s="75">
        <f t="shared" si="33"/>
        <v>26</v>
      </c>
      <c r="E102" s="75">
        <f t="shared" si="33"/>
        <v>0</v>
      </c>
      <c r="F102" s="75">
        <f t="shared" si="34"/>
        <v>0</v>
      </c>
      <c r="G102" s="75">
        <f t="shared" si="35"/>
        <v>0</v>
      </c>
      <c r="H102" s="75">
        <f t="shared" si="35"/>
        <v>0</v>
      </c>
      <c r="I102" s="75">
        <f t="shared" ref="I102:J102" si="41">+I84+I66</f>
        <v>0</v>
      </c>
      <c r="J102" s="75">
        <f t="shared" si="41"/>
        <v>0</v>
      </c>
    </row>
    <row r="103" spans="1:10">
      <c r="A103" s="103" t="s">
        <v>5</v>
      </c>
      <c r="B103" s="81"/>
      <c r="C103" s="75">
        <f t="shared" si="32"/>
        <v>75</v>
      </c>
      <c r="D103" s="75">
        <f t="shared" si="33"/>
        <v>0</v>
      </c>
      <c r="E103" s="75">
        <f t="shared" si="33"/>
        <v>0</v>
      </c>
      <c r="F103" s="75">
        <f t="shared" si="34"/>
        <v>0</v>
      </c>
      <c r="G103" s="75">
        <f t="shared" si="35"/>
        <v>0</v>
      </c>
      <c r="H103" s="75">
        <f t="shared" si="35"/>
        <v>0</v>
      </c>
      <c r="I103" s="75">
        <f t="shared" ref="I103:J103" si="42">+I85+I67</f>
        <v>0</v>
      </c>
      <c r="J103" s="75">
        <f t="shared" si="42"/>
        <v>0</v>
      </c>
    </row>
    <row r="104" spans="1:10">
      <c r="A104" s="102" t="s">
        <v>14</v>
      </c>
      <c r="B104" s="101"/>
      <c r="C104" s="75">
        <f t="shared" si="32"/>
        <v>30</v>
      </c>
      <c r="D104" s="75">
        <f t="shared" si="33"/>
        <v>0</v>
      </c>
      <c r="E104" s="75">
        <f t="shared" si="33"/>
        <v>0</v>
      </c>
      <c r="F104" s="75">
        <f t="shared" si="34"/>
        <v>0</v>
      </c>
      <c r="G104" s="75">
        <f t="shared" si="35"/>
        <v>0</v>
      </c>
      <c r="H104" s="75">
        <f t="shared" si="35"/>
        <v>0</v>
      </c>
      <c r="I104" s="75">
        <f t="shared" ref="I104:J104" si="43">+I86+I68</f>
        <v>0</v>
      </c>
      <c r="J104" s="75">
        <f t="shared" si="43"/>
        <v>0</v>
      </c>
    </row>
    <row r="105" spans="1:10">
      <c r="A105" s="40" t="s">
        <v>12</v>
      </c>
      <c r="B105" s="82"/>
      <c r="C105" s="75">
        <f t="shared" si="32"/>
        <v>0</v>
      </c>
      <c r="D105" s="75">
        <f t="shared" si="33"/>
        <v>0</v>
      </c>
      <c r="E105" s="75">
        <f t="shared" si="33"/>
        <v>0</v>
      </c>
      <c r="F105" s="75">
        <f t="shared" si="34"/>
        <v>0</v>
      </c>
      <c r="G105" s="75">
        <f t="shared" si="35"/>
        <v>0</v>
      </c>
      <c r="H105" s="75">
        <f t="shared" si="35"/>
        <v>0</v>
      </c>
      <c r="I105" s="75">
        <f t="shared" ref="I105:J105" si="44">+I87+I69</f>
        <v>0</v>
      </c>
      <c r="J105" s="75">
        <f t="shared" si="44"/>
        <v>0</v>
      </c>
    </row>
    <row r="106" spans="1:10">
      <c r="A106" s="79" t="s">
        <v>4</v>
      </c>
      <c r="B106" s="81"/>
      <c r="C106" s="75">
        <f t="shared" si="32"/>
        <v>0</v>
      </c>
      <c r="D106" s="75">
        <f t="shared" si="33"/>
        <v>0</v>
      </c>
      <c r="E106" s="75">
        <f t="shared" si="33"/>
        <v>0</v>
      </c>
      <c r="F106" s="75">
        <f t="shared" si="34"/>
        <v>0</v>
      </c>
      <c r="G106" s="75">
        <f t="shared" si="35"/>
        <v>0</v>
      </c>
      <c r="H106" s="75">
        <f t="shared" si="35"/>
        <v>0</v>
      </c>
      <c r="I106" s="75">
        <f t="shared" ref="I106:J106" si="45">+I88+I70</f>
        <v>0</v>
      </c>
      <c r="J106" s="75">
        <f t="shared" si="45"/>
        <v>0</v>
      </c>
    </row>
    <row r="107" spans="1:10">
      <c r="A107" s="40" t="s">
        <v>32</v>
      </c>
      <c r="B107" s="81"/>
      <c r="C107" s="75">
        <f t="shared" si="32"/>
        <v>29</v>
      </c>
      <c r="D107" s="75">
        <f t="shared" si="33"/>
        <v>0</v>
      </c>
      <c r="E107" s="75">
        <f t="shared" si="33"/>
        <v>0</v>
      </c>
      <c r="F107" s="75">
        <f t="shared" si="34"/>
        <v>0</v>
      </c>
      <c r="G107" s="75">
        <f t="shared" si="35"/>
        <v>0</v>
      </c>
      <c r="H107" s="75">
        <f t="shared" si="35"/>
        <v>0</v>
      </c>
      <c r="I107" s="75">
        <f t="shared" ref="I107:J107" si="46">+I89+I71</f>
        <v>0</v>
      </c>
      <c r="J107" s="75">
        <f t="shared" si="46"/>
        <v>0</v>
      </c>
    </row>
    <row r="108" spans="1:10">
      <c r="A108" s="79" t="s">
        <v>7</v>
      </c>
      <c r="B108" s="81"/>
      <c r="C108" s="75">
        <f t="shared" si="32"/>
        <v>0</v>
      </c>
      <c r="D108" s="75">
        <f t="shared" si="33"/>
        <v>0</v>
      </c>
      <c r="E108" s="75">
        <f t="shared" si="33"/>
        <v>0</v>
      </c>
      <c r="F108" s="75">
        <f t="shared" si="34"/>
        <v>0</v>
      </c>
      <c r="G108" s="75">
        <f t="shared" si="35"/>
        <v>0</v>
      </c>
      <c r="H108" s="75">
        <f t="shared" si="35"/>
        <v>0</v>
      </c>
      <c r="I108" s="75">
        <f t="shared" ref="I108:J108" si="47">+I90+I72</f>
        <v>0</v>
      </c>
      <c r="J108" s="75">
        <f t="shared" si="47"/>
        <v>0</v>
      </c>
    </row>
    <row r="109" spans="1:10">
      <c r="A109" s="40" t="s">
        <v>10</v>
      </c>
      <c r="B109" s="81"/>
      <c r="C109" s="75">
        <f t="shared" si="32"/>
        <v>0</v>
      </c>
      <c r="D109" s="75">
        <f t="shared" si="33"/>
        <v>0</v>
      </c>
      <c r="E109" s="75">
        <f t="shared" si="33"/>
        <v>0</v>
      </c>
      <c r="F109" s="75">
        <f t="shared" si="34"/>
        <v>0</v>
      </c>
      <c r="G109" s="75">
        <f t="shared" si="35"/>
        <v>0</v>
      </c>
      <c r="H109" s="75">
        <f t="shared" si="35"/>
        <v>0</v>
      </c>
      <c r="I109" s="75">
        <f t="shared" ref="I109:J109" si="48">+I91+I73</f>
        <v>0</v>
      </c>
      <c r="J109" s="75">
        <f t="shared" si="48"/>
        <v>0</v>
      </c>
    </row>
    <row r="110" spans="1:10">
      <c r="A110" s="79" t="s">
        <v>9</v>
      </c>
      <c r="B110" s="81"/>
      <c r="C110" s="75">
        <f t="shared" si="32"/>
        <v>44</v>
      </c>
      <c r="D110" s="75">
        <f t="shared" si="33"/>
        <v>0</v>
      </c>
      <c r="E110" s="75">
        <f t="shared" si="33"/>
        <v>0</v>
      </c>
      <c r="F110" s="75">
        <f t="shared" si="34"/>
        <v>0</v>
      </c>
      <c r="G110" s="75">
        <f t="shared" si="35"/>
        <v>0</v>
      </c>
      <c r="H110" s="75">
        <f t="shared" si="35"/>
        <v>0</v>
      </c>
      <c r="I110" s="75">
        <f t="shared" ref="I110:J110" si="49">+I92+I74</f>
        <v>0</v>
      </c>
      <c r="J110" s="75">
        <f t="shared" si="49"/>
        <v>0</v>
      </c>
    </row>
    <row r="111" spans="1:10">
      <c r="A111" s="78" t="s">
        <v>6</v>
      </c>
      <c r="B111" s="10"/>
      <c r="C111" s="75">
        <f t="shared" si="32"/>
        <v>0</v>
      </c>
      <c r="D111" s="75">
        <f t="shared" si="33"/>
        <v>0</v>
      </c>
      <c r="E111" s="75">
        <f t="shared" si="33"/>
        <v>0</v>
      </c>
      <c r="F111" s="75">
        <f t="shared" si="34"/>
        <v>0</v>
      </c>
      <c r="G111" s="75">
        <f t="shared" si="35"/>
        <v>0</v>
      </c>
      <c r="H111" s="75">
        <f t="shared" si="35"/>
        <v>0</v>
      </c>
      <c r="I111" s="75">
        <f t="shared" ref="I111:J111" si="50">+I93+I75</f>
        <v>0</v>
      </c>
      <c r="J111" s="75">
        <f t="shared" si="50"/>
        <v>0</v>
      </c>
    </row>
    <row r="112" spans="1:10" ht="12" thickBot="1">
      <c r="A112" s="122" t="s">
        <v>46</v>
      </c>
      <c r="B112" s="123"/>
      <c r="C112" s="77">
        <f t="shared" ref="C112:E112" si="51">SUM(C97:C111)</f>
        <v>623</v>
      </c>
      <c r="D112" s="77">
        <f t="shared" si="51"/>
        <v>313</v>
      </c>
      <c r="E112" s="77">
        <f t="shared" si="51"/>
        <v>182</v>
      </c>
      <c r="F112" s="77">
        <f>SUM(F97:F111)</f>
        <v>279</v>
      </c>
      <c r="G112" s="77">
        <f>SUM(G97:G111)</f>
        <v>168</v>
      </c>
      <c r="H112" s="77">
        <f>SUM(H97:H111)</f>
        <v>90</v>
      </c>
      <c r="I112" s="77">
        <f>SUM(I97:I111)</f>
        <v>32</v>
      </c>
      <c r="J112" s="77">
        <f>SUM(J97:J111)</f>
        <v>0</v>
      </c>
    </row>
    <row r="113" spans="1:10" ht="12" thickBot="1">
      <c r="A113" s="43"/>
      <c r="B113" s="43"/>
      <c r="C113" s="45"/>
      <c r="D113" s="45"/>
      <c r="E113" s="45"/>
      <c r="F113" s="45"/>
      <c r="G113" s="45"/>
      <c r="H113" s="45"/>
      <c r="I113" s="45"/>
      <c r="J113" s="45"/>
    </row>
    <row r="114" spans="1:10" ht="22.5" customHeight="1">
      <c r="A114" s="116" t="s">
        <v>51</v>
      </c>
      <c r="B114" s="117"/>
      <c r="C114" s="76">
        <v>2011</v>
      </c>
      <c r="D114" s="76">
        <v>2012</v>
      </c>
      <c r="E114" s="76">
        <v>2013</v>
      </c>
      <c r="F114" s="76">
        <v>2014</v>
      </c>
      <c r="G114" s="76">
        <v>2015</v>
      </c>
      <c r="H114" s="76">
        <v>2016</v>
      </c>
      <c r="I114" s="76">
        <v>2017</v>
      </c>
      <c r="J114" s="76">
        <f>J96</f>
        <v>2018</v>
      </c>
    </row>
    <row r="115" spans="1:10">
      <c r="A115" s="100" t="s">
        <v>47</v>
      </c>
      <c r="B115" s="81"/>
      <c r="C115" s="75">
        <v>0</v>
      </c>
      <c r="D115" s="75">
        <v>0</v>
      </c>
      <c r="E115" s="75">
        <v>0</v>
      </c>
      <c r="F115" s="75">
        <v>0</v>
      </c>
      <c r="G115" s="75">
        <v>0</v>
      </c>
      <c r="H115" s="75">
        <v>0</v>
      </c>
      <c r="I115" s="75">
        <v>1</v>
      </c>
      <c r="J115" s="75">
        <v>0</v>
      </c>
    </row>
    <row r="116" spans="1:10">
      <c r="A116" s="79" t="s">
        <v>11</v>
      </c>
      <c r="B116" s="81"/>
      <c r="C116" s="75">
        <v>0</v>
      </c>
      <c r="D116" s="75">
        <v>0</v>
      </c>
      <c r="E116" s="75">
        <f t="shared" ref="E116" si="52">+E98+E80</f>
        <v>0</v>
      </c>
      <c r="F116" s="75">
        <v>0</v>
      </c>
      <c r="G116" s="75">
        <v>0</v>
      </c>
      <c r="H116" s="75">
        <v>0</v>
      </c>
      <c r="I116" s="75">
        <v>0</v>
      </c>
      <c r="J116" s="75">
        <v>0</v>
      </c>
    </row>
    <row r="117" spans="1:10">
      <c r="A117" s="79" t="s">
        <v>8</v>
      </c>
      <c r="B117" s="81"/>
      <c r="C117" s="75">
        <v>1</v>
      </c>
      <c r="D117" s="75">
        <v>0</v>
      </c>
      <c r="E117" s="75">
        <v>13</v>
      </c>
      <c r="F117" s="75">
        <v>15</v>
      </c>
      <c r="G117" s="75">
        <v>15</v>
      </c>
      <c r="H117" s="75">
        <v>0</v>
      </c>
      <c r="I117" s="75">
        <v>0</v>
      </c>
      <c r="J117" s="75">
        <v>0</v>
      </c>
    </row>
    <row r="118" spans="1:10">
      <c r="A118" s="40" t="s">
        <v>48</v>
      </c>
      <c r="B118" s="81"/>
      <c r="C118" s="75">
        <v>0</v>
      </c>
      <c r="D118" s="75">
        <v>0</v>
      </c>
      <c r="E118" s="75">
        <v>0</v>
      </c>
      <c r="F118" s="75">
        <v>0</v>
      </c>
      <c r="G118" s="75">
        <v>289</v>
      </c>
      <c r="H118" s="75">
        <v>40</v>
      </c>
      <c r="I118" s="75">
        <v>26</v>
      </c>
      <c r="J118" s="75">
        <v>3</v>
      </c>
    </row>
    <row r="119" spans="1:10">
      <c r="A119" s="79" t="s">
        <v>16</v>
      </c>
      <c r="B119" s="81"/>
      <c r="C119" s="75">
        <v>0</v>
      </c>
      <c r="D119" s="75">
        <v>0</v>
      </c>
      <c r="E119" s="75">
        <v>0</v>
      </c>
      <c r="F119" s="75">
        <v>0</v>
      </c>
      <c r="G119" s="75">
        <v>0</v>
      </c>
      <c r="H119" s="75">
        <v>0</v>
      </c>
      <c r="I119" s="75">
        <v>0</v>
      </c>
      <c r="J119" s="75">
        <v>6</v>
      </c>
    </row>
    <row r="120" spans="1:10">
      <c r="A120" s="40" t="s">
        <v>13</v>
      </c>
      <c r="B120" s="81"/>
      <c r="C120" s="75">
        <v>0</v>
      </c>
      <c r="D120" s="75">
        <v>0</v>
      </c>
      <c r="E120" s="75">
        <f t="shared" ref="E120" si="53">+E102+E84</f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</row>
    <row r="121" spans="1:10">
      <c r="A121" s="103" t="s">
        <v>5</v>
      </c>
      <c r="B121" s="81"/>
      <c r="C121" s="75">
        <v>0</v>
      </c>
      <c r="D121" s="75">
        <v>0</v>
      </c>
      <c r="E121" s="75">
        <f t="shared" ref="E121" si="54">+E103+E85</f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</row>
    <row r="122" spans="1:10">
      <c r="A122" s="102" t="s">
        <v>14</v>
      </c>
      <c r="B122" s="101"/>
      <c r="C122" s="75">
        <v>0</v>
      </c>
      <c r="D122" s="75">
        <v>0</v>
      </c>
      <c r="E122" s="75">
        <f t="shared" ref="E122" si="55">+E104+E86</f>
        <v>0</v>
      </c>
      <c r="F122" s="75">
        <v>0</v>
      </c>
      <c r="G122" s="75">
        <v>0</v>
      </c>
      <c r="H122" s="75">
        <v>0</v>
      </c>
      <c r="I122" s="75">
        <v>0</v>
      </c>
      <c r="J122" s="75">
        <v>0</v>
      </c>
    </row>
    <row r="123" spans="1:10">
      <c r="A123" s="40" t="s">
        <v>12</v>
      </c>
      <c r="B123" s="82"/>
      <c r="C123" s="75">
        <v>0</v>
      </c>
      <c r="D123" s="75">
        <v>0</v>
      </c>
      <c r="E123" s="75">
        <f t="shared" ref="E123" si="56">+E105+E87</f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</row>
    <row r="124" spans="1:10">
      <c r="A124" s="79" t="s">
        <v>4</v>
      </c>
      <c r="B124" s="81"/>
      <c r="C124" s="75">
        <v>0</v>
      </c>
      <c r="D124" s="75">
        <v>0</v>
      </c>
      <c r="E124" s="75">
        <f t="shared" ref="E124" si="57">+E106+E88</f>
        <v>0</v>
      </c>
      <c r="F124" s="75">
        <v>0</v>
      </c>
      <c r="G124" s="75">
        <v>0</v>
      </c>
      <c r="H124" s="75">
        <v>0</v>
      </c>
      <c r="I124" s="75">
        <v>0</v>
      </c>
      <c r="J124" s="75">
        <v>0</v>
      </c>
    </row>
    <row r="125" spans="1:10">
      <c r="A125" s="40" t="s">
        <v>32</v>
      </c>
      <c r="B125" s="81"/>
      <c r="C125" s="75">
        <v>0</v>
      </c>
      <c r="D125" s="75">
        <v>0</v>
      </c>
      <c r="E125" s="75">
        <f t="shared" ref="E125" si="58">+E107+E89</f>
        <v>0</v>
      </c>
      <c r="F125" s="75">
        <v>0</v>
      </c>
      <c r="G125" s="75">
        <v>0</v>
      </c>
      <c r="H125" s="75">
        <v>0</v>
      </c>
      <c r="I125" s="75">
        <v>0</v>
      </c>
      <c r="J125" s="75">
        <v>0</v>
      </c>
    </row>
    <row r="126" spans="1:10">
      <c r="A126" s="79" t="s">
        <v>7</v>
      </c>
      <c r="B126" s="81"/>
      <c r="C126" s="75">
        <v>0</v>
      </c>
      <c r="D126" s="75">
        <v>0</v>
      </c>
      <c r="E126" s="75">
        <v>57</v>
      </c>
      <c r="F126" s="75">
        <v>24</v>
      </c>
      <c r="G126" s="75">
        <v>0</v>
      </c>
      <c r="H126" s="75">
        <v>0</v>
      </c>
      <c r="I126" s="75">
        <v>0</v>
      </c>
      <c r="J126" s="75">
        <v>0</v>
      </c>
    </row>
    <row r="127" spans="1:10">
      <c r="A127" s="40" t="s">
        <v>10</v>
      </c>
      <c r="B127" s="81"/>
      <c r="C127" s="75">
        <v>0</v>
      </c>
      <c r="D127" s="75">
        <v>0</v>
      </c>
      <c r="E127" s="75">
        <f t="shared" ref="E127" si="59">+E109+E91</f>
        <v>0</v>
      </c>
      <c r="F127" s="75">
        <f>+F109+F91</f>
        <v>0</v>
      </c>
      <c r="G127" s="75">
        <v>0</v>
      </c>
      <c r="H127" s="75">
        <v>0</v>
      </c>
      <c r="I127" s="75">
        <v>0</v>
      </c>
      <c r="J127" s="75">
        <v>0</v>
      </c>
    </row>
    <row r="128" spans="1:10">
      <c r="A128" s="79" t="s">
        <v>9</v>
      </c>
      <c r="B128" s="81"/>
      <c r="C128" s="75">
        <v>0</v>
      </c>
      <c r="D128" s="75">
        <v>0</v>
      </c>
      <c r="E128" s="75">
        <f t="shared" ref="E128" si="60">+E110+E92</f>
        <v>0</v>
      </c>
      <c r="F128" s="75">
        <f>+F110+F92</f>
        <v>0</v>
      </c>
      <c r="G128" s="75">
        <v>0</v>
      </c>
      <c r="H128" s="75">
        <v>0</v>
      </c>
      <c r="I128" s="75">
        <v>0</v>
      </c>
      <c r="J128" s="75">
        <v>0</v>
      </c>
    </row>
    <row r="129" spans="1:10">
      <c r="A129" s="78" t="s">
        <v>6</v>
      </c>
      <c r="B129" s="10"/>
      <c r="C129" s="75">
        <v>0</v>
      </c>
      <c r="D129" s="75">
        <v>0</v>
      </c>
      <c r="E129" s="75">
        <f t="shared" ref="E129" si="61">+E111+E93</f>
        <v>0</v>
      </c>
      <c r="F129" s="75">
        <f>+F111+F93</f>
        <v>0</v>
      </c>
      <c r="G129" s="75">
        <v>0</v>
      </c>
      <c r="H129" s="75">
        <v>0</v>
      </c>
      <c r="I129" s="75">
        <v>0</v>
      </c>
      <c r="J129" s="75">
        <v>0</v>
      </c>
    </row>
    <row r="130" spans="1:10" ht="12" thickBot="1">
      <c r="A130" s="122" t="s">
        <v>46</v>
      </c>
      <c r="B130" s="123"/>
      <c r="C130" s="77">
        <f t="shared" ref="C130:J130" si="62">SUM(C115:C129)</f>
        <v>1</v>
      </c>
      <c r="D130" s="77">
        <f t="shared" si="62"/>
        <v>0</v>
      </c>
      <c r="E130" s="77">
        <f t="shared" si="62"/>
        <v>70</v>
      </c>
      <c r="F130" s="77">
        <f t="shared" si="62"/>
        <v>39</v>
      </c>
      <c r="G130" s="77">
        <f t="shared" si="62"/>
        <v>304</v>
      </c>
      <c r="H130" s="77">
        <f t="shared" si="62"/>
        <v>40</v>
      </c>
      <c r="I130" s="77">
        <f t="shared" si="62"/>
        <v>27</v>
      </c>
      <c r="J130" s="77">
        <f t="shared" si="62"/>
        <v>9</v>
      </c>
    </row>
    <row r="131" spans="1:10" ht="12" thickBot="1">
      <c r="B131" s="43"/>
      <c r="C131" s="45"/>
      <c r="D131" s="45"/>
      <c r="E131" s="45"/>
      <c r="F131" s="45"/>
      <c r="G131" s="45"/>
      <c r="H131" s="45"/>
      <c r="I131" s="45"/>
      <c r="J131" s="45"/>
    </row>
    <row r="132" spans="1:10" ht="57.75" customHeight="1">
      <c r="A132" s="116" t="s">
        <v>52</v>
      </c>
      <c r="B132" s="117"/>
      <c r="C132" s="76">
        <v>2011</v>
      </c>
      <c r="D132" s="76">
        <v>2012</v>
      </c>
      <c r="E132" s="76">
        <v>2013</v>
      </c>
      <c r="F132" s="76">
        <v>2014</v>
      </c>
      <c r="G132" s="76">
        <v>2015</v>
      </c>
      <c r="H132" s="76">
        <v>2016</v>
      </c>
      <c r="I132" s="76">
        <v>2017</v>
      </c>
      <c r="J132" s="76">
        <f>J114</f>
        <v>2018</v>
      </c>
    </row>
    <row r="133" spans="1:10">
      <c r="A133" s="80" t="s">
        <v>47</v>
      </c>
      <c r="B133" s="81"/>
      <c r="C133" s="75">
        <f t="shared" ref="C133:C147" si="63">+C97+C43</f>
        <v>2139</v>
      </c>
      <c r="D133" s="75">
        <f t="shared" ref="D133:D147" si="64">+D97+D43</f>
        <v>1620</v>
      </c>
      <c r="E133" s="75">
        <f t="shared" ref="E133:J133" si="65">+E97+E43+E115</f>
        <v>515</v>
      </c>
      <c r="F133" s="75">
        <f t="shared" si="65"/>
        <v>572</v>
      </c>
      <c r="G133" s="75">
        <f t="shared" si="65"/>
        <v>0</v>
      </c>
      <c r="H133" s="75">
        <f t="shared" si="65"/>
        <v>35</v>
      </c>
      <c r="I133" s="75">
        <f t="shared" si="65"/>
        <v>1</v>
      </c>
      <c r="J133" s="75">
        <f t="shared" si="65"/>
        <v>40</v>
      </c>
    </row>
    <row r="134" spans="1:10">
      <c r="A134" s="79" t="s">
        <v>11</v>
      </c>
      <c r="B134" s="81"/>
      <c r="C134" s="75">
        <f t="shared" si="63"/>
        <v>60</v>
      </c>
      <c r="D134" s="75">
        <f t="shared" si="64"/>
        <v>0</v>
      </c>
      <c r="E134" s="75">
        <f t="shared" ref="C134:E147" si="66">+E98+E44+E116</f>
        <v>0</v>
      </c>
      <c r="F134" s="75">
        <f t="shared" ref="F134:F147" si="67">+F98+F44+F116</f>
        <v>0</v>
      </c>
      <c r="G134" s="75">
        <f t="shared" ref="G134:H147" si="68">+G98+G44+G116</f>
        <v>0</v>
      </c>
      <c r="H134" s="75">
        <f t="shared" si="68"/>
        <v>0</v>
      </c>
      <c r="I134" s="75">
        <f t="shared" ref="I134:J134" si="69">+I98+I44+I116</f>
        <v>0</v>
      </c>
      <c r="J134" s="75">
        <f t="shared" si="69"/>
        <v>0</v>
      </c>
    </row>
    <row r="135" spans="1:10">
      <c r="A135" s="40" t="s">
        <v>8</v>
      </c>
      <c r="B135" s="81"/>
      <c r="C135" s="75">
        <f t="shared" si="66"/>
        <v>55</v>
      </c>
      <c r="D135" s="75">
        <f t="shared" si="64"/>
        <v>195</v>
      </c>
      <c r="E135" s="75">
        <f t="shared" si="66"/>
        <v>131</v>
      </c>
      <c r="F135" s="75">
        <f t="shared" si="67"/>
        <v>40</v>
      </c>
      <c r="G135" s="75">
        <f t="shared" si="68"/>
        <v>36</v>
      </c>
      <c r="H135" s="75">
        <f t="shared" si="68"/>
        <v>42</v>
      </c>
      <c r="I135" s="75">
        <f t="shared" ref="I135:J135" si="70">+I99+I45+I117</f>
        <v>0</v>
      </c>
      <c r="J135" s="75">
        <f t="shared" si="70"/>
        <v>0</v>
      </c>
    </row>
    <row r="136" spans="1:10">
      <c r="A136" s="79" t="s">
        <v>48</v>
      </c>
      <c r="B136" s="81"/>
      <c r="C136" s="75">
        <f t="shared" si="63"/>
        <v>713</v>
      </c>
      <c r="D136" s="75">
        <f t="shared" si="64"/>
        <v>517</v>
      </c>
      <c r="E136" s="75">
        <f t="shared" si="66"/>
        <v>435</v>
      </c>
      <c r="F136" s="75">
        <f t="shared" si="67"/>
        <v>768</v>
      </c>
      <c r="G136" s="75">
        <f t="shared" si="68"/>
        <v>1507</v>
      </c>
      <c r="H136" s="75">
        <f t="shared" si="68"/>
        <v>1028</v>
      </c>
      <c r="I136" s="75">
        <f t="shared" ref="I136:J136" si="71">+I100+I46+I118</f>
        <v>195</v>
      </c>
      <c r="J136" s="75">
        <f t="shared" si="71"/>
        <v>77</v>
      </c>
    </row>
    <row r="137" spans="1:10">
      <c r="A137" s="40" t="s">
        <v>16</v>
      </c>
      <c r="B137" s="81"/>
      <c r="C137" s="75">
        <f t="shared" si="63"/>
        <v>1047</v>
      </c>
      <c r="D137" s="75">
        <f t="shared" si="64"/>
        <v>732</v>
      </c>
      <c r="E137" s="75">
        <f t="shared" si="66"/>
        <v>323</v>
      </c>
      <c r="F137" s="75">
        <f t="shared" si="67"/>
        <v>587</v>
      </c>
      <c r="G137" s="75">
        <f t="shared" si="68"/>
        <v>342</v>
      </c>
      <c r="H137" s="75">
        <f t="shared" si="68"/>
        <v>382</v>
      </c>
      <c r="I137" s="75">
        <f t="shared" ref="I137:J137" si="72">+I101+I47+I119</f>
        <v>109</v>
      </c>
      <c r="J137" s="75">
        <f t="shared" si="72"/>
        <v>44</v>
      </c>
    </row>
    <row r="138" spans="1:10">
      <c r="A138" s="79" t="s">
        <v>13</v>
      </c>
      <c r="B138" s="81"/>
      <c r="C138" s="75">
        <f t="shared" si="63"/>
        <v>190</v>
      </c>
      <c r="D138" s="75">
        <f t="shared" si="64"/>
        <v>374</v>
      </c>
      <c r="E138" s="75">
        <f t="shared" si="66"/>
        <v>103</v>
      </c>
      <c r="F138" s="75">
        <f t="shared" si="67"/>
        <v>144</v>
      </c>
      <c r="G138" s="75">
        <f t="shared" si="68"/>
        <v>26</v>
      </c>
      <c r="H138" s="75">
        <f t="shared" si="68"/>
        <v>0</v>
      </c>
      <c r="I138" s="75">
        <f t="shared" ref="I138:J138" si="73">+I102+I48+I120</f>
        <v>69</v>
      </c>
      <c r="J138" s="75">
        <f t="shared" si="73"/>
        <v>30</v>
      </c>
    </row>
    <row r="139" spans="1:10">
      <c r="A139" s="99" t="s">
        <v>5</v>
      </c>
      <c r="B139" s="81"/>
      <c r="C139" s="75">
        <f t="shared" si="63"/>
        <v>270</v>
      </c>
      <c r="D139" s="75">
        <f t="shared" si="64"/>
        <v>71</v>
      </c>
      <c r="E139" s="75">
        <f t="shared" si="66"/>
        <v>0</v>
      </c>
      <c r="F139" s="75">
        <f t="shared" si="67"/>
        <v>60</v>
      </c>
      <c r="G139" s="75">
        <f t="shared" si="68"/>
        <v>42</v>
      </c>
      <c r="H139" s="75">
        <f t="shared" si="68"/>
        <v>75</v>
      </c>
      <c r="I139" s="75">
        <f t="shared" ref="I139:J139" si="74">+I103+I49+I121</f>
        <v>0</v>
      </c>
      <c r="J139" s="75">
        <f t="shared" si="74"/>
        <v>0</v>
      </c>
    </row>
    <row r="140" spans="1:10">
      <c r="A140" s="79" t="s">
        <v>14</v>
      </c>
      <c r="B140" s="10"/>
      <c r="C140" s="75">
        <f t="shared" si="63"/>
        <v>136</v>
      </c>
      <c r="D140" s="75">
        <f t="shared" si="64"/>
        <v>47</v>
      </c>
      <c r="E140" s="75">
        <f t="shared" si="66"/>
        <v>52</v>
      </c>
      <c r="F140" s="75">
        <f t="shared" si="67"/>
        <v>0</v>
      </c>
      <c r="G140" s="75">
        <f t="shared" si="68"/>
        <v>0</v>
      </c>
      <c r="H140" s="75">
        <f t="shared" si="68"/>
        <v>0</v>
      </c>
      <c r="I140" s="75">
        <f t="shared" ref="I140:J140" si="75">+I104+I50+I122</f>
        <v>0</v>
      </c>
      <c r="J140" s="75">
        <f t="shared" si="75"/>
        <v>0</v>
      </c>
    </row>
    <row r="141" spans="1:10">
      <c r="A141" s="79" t="s">
        <v>12</v>
      </c>
      <c r="B141" s="81"/>
      <c r="C141" s="75">
        <f t="shared" si="63"/>
        <v>0</v>
      </c>
      <c r="D141" s="75">
        <f t="shared" si="64"/>
        <v>1</v>
      </c>
      <c r="E141" s="75">
        <f t="shared" si="66"/>
        <v>0</v>
      </c>
      <c r="F141" s="75">
        <f t="shared" si="67"/>
        <v>0</v>
      </c>
      <c r="G141" s="75">
        <f t="shared" si="68"/>
        <v>0</v>
      </c>
      <c r="H141" s="75">
        <f t="shared" si="68"/>
        <v>0</v>
      </c>
      <c r="I141" s="75">
        <f t="shared" ref="I141:J141" si="76">+I105+I51+I123</f>
        <v>0</v>
      </c>
      <c r="J141" s="75">
        <f t="shared" si="76"/>
        <v>0</v>
      </c>
    </row>
    <row r="142" spans="1:10">
      <c r="A142" s="40" t="s">
        <v>4</v>
      </c>
      <c r="B142" s="82"/>
      <c r="C142" s="75">
        <f t="shared" si="63"/>
        <v>0</v>
      </c>
      <c r="D142" s="75">
        <f t="shared" si="64"/>
        <v>0</v>
      </c>
      <c r="E142" s="75">
        <f t="shared" si="66"/>
        <v>0</v>
      </c>
      <c r="F142" s="75">
        <f t="shared" si="67"/>
        <v>0</v>
      </c>
      <c r="G142" s="75">
        <f t="shared" si="68"/>
        <v>0</v>
      </c>
      <c r="H142" s="75">
        <f t="shared" si="68"/>
        <v>0</v>
      </c>
      <c r="I142" s="75">
        <f t="shared" ref="I142:J142" si="77">+I106+I52+I124</f>
        <v>0</v>
      </c>
      <c r="J142" s="75">
        <f t="shared" si="77"/>
        <v>0</v>
      </c>
    </row>
    <row r="143" spans="1:10">
      <c r="A143" s="79" t="s">
        <v>32</v>
      </c>
      <c r="B143" s="81"/>
      <c r="C143" s="75">
        <f t="shared" si="63"/>
        <v>293</v>
      </c>
      <c r="D143" s="75">
        <f t="shared" si="64"/>
        <v>80</v>
      </c>
      <c r="E143" s="75">
        <f t="shared" si="66"/>
        <v>0</v>
      </c>
      <c r="F143" s="75">
        <f t="shared" si="67"/>
        <v>16</v>
      </c>
      <c r="G143" s="75">
        <f t="shared" si="68"/>
        <v>0</v>
      </c>
      <c r="H143" s="75">
        <f t="shared" si="68"/>
        <v>0</v>
      </c>
      <c r="I143" s="75">
        <f t="shared" ref="I143:J143" si="78">+I107+I53+I125</f>
        <v>0</v>
      </c>
      <c r="J143" s="75">
        <f t="shared" si="78"/>
        <v>0</v>
      </c>
    </row>
    <row r="144" spans="1:10">
      <c r="A144" s="40" t="s">
        <v>7</v>
      </c>
      <c r="B144" s="81"/>
      <c r="C144" s="75">
        <f t="shared" si="63"/>
        <v>138</v>
      </c>
      <c r="D144" s="75">
        <f t="shared" si="64"/>
        <v>80</v>
      </c>
      <c r="E144" s="75">
        <f t="shared" si="66"/>
        <v>242</v>
      </c>
      <c r="F144" s="75">
        <f t="shared" si="67"/>
        <v>24</v>
      </c>
      <c r="G144" s="75">
        <f t="shared" si="68"/>
        <v>0</v>
      </c>
      <c r="H144" s="75">
        <f t="shared" si="68"/>
        <v>12</v>
      </c>
      <c r="I144" s="75">
        <f t="shared" ref="I144:J144" si="79">+I108+I54+I126</f>
        <v>0</v>
      </c>
      <c r="J144" s="75">
        <f t="shared" si="79"/>
        <v>0</v>
      </c>
    </row>
    <row r="145" spans="1:10">
      <c r="A145" s="79" t="s">
        <v>10</v>
      </c>
      <c r="B145" s="81"/>
      <c r="C145" s="75">
        <f t="shared" si="63"/>
        <v>26</v>
      </c>
      <c r="D145" s="75">
        <f t="shared" si="64"/>
        <v>64</v>
      </c>
      <c r="E145" s="75">
        <f t="shared" si="66"/>
        <v>40</v>
      </c>
      <c r="F145" s="75">
        <f t="shared" si="67"/>
        <v>0</v>
      </c>
      <c r="G145" s="75">
        <f t="shared" si="68"/>
        <v>4</v>
      </c>
      <c r="H145" s="75">
        <f t="shared" si="68"/>
        <v>0</v>
      </c>
      <c r="I145" s="75">
        <f t="shared" ref="I145:J145" si="80">+I109+I55+I127</f>
        <v>0</v>
      </c>
      <c r="J145" s="75">
        <f t="shared" si="80"/>
        <v>0</v>
      </c>
    </row>
    <row r="146" spans="1:10">
      <c r="A146" s="40" t="s">
        <v>9</v>
      </c>
      <c r="B146" s="81"/>
      <c r="C146" s="75">
        <f t="shared" si="63"/>
        <v>181</v>
      </c>
      <c r="D146" s="75">
        <f t="shared" si="64"/>
        <v>24</v>
      </c>
      <c r="E146" s="75">
        <f t="shared" si="66"/>
        <v>0</v>
      </c>
      <c r="F146" s="75">
        <f t="shared" si="67"/>
        <v>28</v>
      </c>
      <c r="G146" s="75">
        <f t="shared" si="68"/>
        <v>0</v>
      </c>
      <c r="H146" s="75">
        <f t="shared" si="68"/>
        <v>16</v>
      </c>
      <c r="I146" s="75">
        <f t="shared" ref="I146:J146" si="81">+I110+I56+I128</f>
        <v>11</v>
      </c>
      <c r="J146" s="75">
        <f t="shared" si="81"/>
        <v>1</v>
      </c>
    </row>
    <row r="147" spans="1:10">
      <c r="A147" s="79" t="s">
        <v>6</v>
      </c>
      <c r="B147" s="82"/>
      <c r="C147" s="75">
        <f t="shared" si="63"/>
        <v>226</v>
      </c>
      <c r="D147" s="75">
        <f t="shared" si="64"/>
        <v>30</v>
      </c>
      <c r="E147" s="75">
        <f t="shared" si="66"/>
        <v>1</v>
      </c>
      <c r="F147" s="75">
        <f t="shared" si="67"/>
        <v>0</v>
      </c>
      <c r="G147" s="75">
        <f t="shared" si="68"/>
        <v>0</v>
      </c>
      <c r="H147" s="75">
        <f t="shared" si="68"/>
        <v>6</v>
      </c>
      <c r="I147" s="75">
        <f t="shared" ref="I147:J147" si="82">+I111+I57+I129</f>
        <v>0</v>
      </c>
      <c r="J147" s="75">
        <f t="shared" si="82"/>
        <v>0</v>
      </c>
    </row>
    <row r="148" spans="1:10" ht="12" thickBot="1">
      <c r="A148" s="122" t="s">
        <v>46</v>
      </c>
      <c r="B148" s="123"/>
      <c r="C148" s="77">
        <f t="shared" ref="C148:E148" si="83">SUM(C133:C147)</f>
        <v>5474</v>
      </c>
      <c r="D148" s="77">
        <f t="shared" si="83"/>
        <v>3835</v>
      </c>
      <c r="E148" s="77">
        <f t="shared" si="83"/>
        <v>1842</v>
      </c>
      <c r="F148" s="77">
        <f>SUM(F133:F147)</f>
        <v>2239</v>
      </c>
      <c r="G148" s="77">
        <f>SUM(G133:G147)</f>
        <v>1957</v>
      </c>
      <c r="H148" s="77">
        <f>SUM(H133:H147)</f>
        <v>1596</v>
      </c>
      <c r="I148" s="77">
        <f>SUM(I133:I147)</f>
        <v>385</v>
      </c>
      <c r="J148" s="77">
        <f>SUM(J133:J147)</f>
        <v>192</v>
      </c>
    </row>
    <row r="150" spans="1:10">
      <c r="A150" s="110" t="s">
        <v>20</v>
      </c>
    </row>
    <row r="151" spans="1:10">
      <c r="A151" s="110" t="s">
        <v>17</v>
      </c>
    </row>
    <row r="152" spans="1:10">
      <c r="A152" s="111" t="str">
        <f>'Viviendas Terminadas'!A68</f>
        <v>Azkenengo eguneratzea 2018/04/16 - Última actualización a 16/04/2018</v>
      </c>
      <c r="B152" s="50"/>
      <c r="C152" s="17"/>
      <c r="D152" s="17"/>
      <c r="E152" s="17"/>
      <c r="F152" s="17"/>
      <c r="G152" s="17"/>
      <c r="H152" s="17"/>
      <c r="I152" s="17"/>
      <c r="J152" s="17"/>
    </row>
    <row r="153" spans="1:10" ht="12" thickBot="1"/>
    <row r="154" spans="1:10" ht="22.5" customHeight="1">
      <c r="A154" s="116" t="s">
        <v>62</v>
      </c>
      <c r="B154" s="117"/>
      <c r="C154" s="76">
        <v>2011</v>
      </c>
      <c r="D154" s="76">
        <v>2012</v>
      </c>
      <c r="E154" s="76">
        <v>2013</v>
      </c>
      <c r="F154" s="76">
        <v>2014</v>
      </c>
      <c r="G154" s="76">
        <v>2015</v>
      </c>
      <c r="H154" s="76">
        <v>2016</v>
      </c>
      <c r="I154" s="76">
        <v>2017</v>
      </c>
      <c r="J154" s="76">
        <f>J132</f>
        <v>2018</v>
      </c>
    </row>
    <row r="155" spans="1:10">
      <c r="A155" s="100" t="s">
        <v>47</v>
      </c>
      <c r="B155" s="81"/>
      <c r="C155" s="75">
        <v>0</v>
      </c>
      <c r="D155" s="75">
        <v>0</v>
      </c>
      <c r="E155" s="75">
        <v>0</v>
      </c>
      <c r="F155" s="75">
        <v>91</v>
      </c>
      <c r="G155" s="75">
        <v>0</v>
      </c>
      <c r="H155" s="75">
        <v>0</v>
      </c>
      <c r="I155" s="75">
        <v>0</v>
      </c>
      <c r="J155" s="75">
        <v>0</v>
      </c>
    </row>
    <row r="156" spans="1:10">
      <c r="A156" s="79" t="s">
        <v>11</v>
      </c>
      <c r="B156" s="81"/>
      <c r="C156" s="75">
        <v>0</v>
      </c>
      <c r="D156" s="75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</row>
    <row r="157" spans="1:10">
      <c r="A157" s="79" t="s">
        <v>8</v>
      </c>
      <c r="B157" s="81"/>
      <c r="C157" s="75">
        <v>0</v>
      </c>
      <c r="D157" s="75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</row>
    <row r="158" spans="1:10">
      <c r="A158" s="40" t="s">
        <v>48</v>
      </c>
      <c r="B158" s="81"/>
      <c r="C158" s="75">
        <v>0</v>
      </c>
      <c r="D158" s="75">
        <v>0</v>
      </c>
      <c r="E158" s="75">
        <v>0</v>
      </c>
      <c r="F158" s="75">
        <v>0</v>
      </c>
      <c r="G158" s="75">
        <v>0</v>
      </c>
      <c r="H158" s="75">
        <v>86</v>
      </c>
      <c r="I158" s="75">
        <v>0</v>
      </c>
      <c r="J158" s="75">
        <v>0</v>
      </c>
    </row>
    <row r="159" spans="1:10">
      <c r="A159" s="79" t="s">
        <v>16</v>
      </c>
      <c r="B159" s="81"/>
      <c r="C159" s="75">
        <v>0</v>
      </c>
      <c r="D159" s="75">
        <v>0</v>
      </c>
      <c r="E159" s="75">
        <v>0</v>
      </c>
      <c r="F159" s="75">
        <v>53</v>
      </c>
      <c r="G159" s="75">
        <v>0</v>
      </c>
      <c r="H159" s="75">
        <v>0</v>
      </c>
      <c r="I159" s="75">
        <v>0</v>
      </c>
      <c r="J159" s="75">
        <v>0</v>
      </c>
    </row>
    <row r="160" spans="1:10">
      <c r="A160" s="40" t="s">
        <v>13</v>
      </c>
      <c r="B160" s="81"/>
      <c r="C160" s="75">
        <v>0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</row>
    <row r="161" spans="1:10">
      <c r="A161" s="103" t="s">
        <v>5</v>
      </c>
      <c r="B161" s="81"/>
      <c r="C161" s="75">
        <v>0</v>
      </c>
      <c r="D161" s="75">
        <v>0</v>
      </c>
      <c r="E161" s="75">
        <v>0</v>
      </c>
      <c r="F161" s="75">
        <v>57</v>
      </c>
      <c r="G161" s="75">
        <v>0</v>
      </c>
      <c r="H161" s="75">
        <v>47</v>
      </c>
      <c r="I161" s="75">
        <v>0</v>
      </c>
      <c r="J161" s="75">
        <v>0</v>
      </c>
    </row>
    <row r="162" spans="1:10">
      <c r="A162" s="102" t="s">
        <v>14</v>
      </c>
      <c r="B162" s="101"/>
      <c r="C162" s="75">
        <v>0</v>
      </c>
      <c r="D162" s="75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</row>
    <row r="163" spans="1:10">
      <c r="A163" s="40" t="s">
        <v>12</v>
      </c>
      <c r="B163" s="82"/>
      <c r="C163" s="75">
        <v>0</v>
      </c>
      <c r="D163" s="75">
        <v>0</v>
      </c>
      <c r="E163" s="75">
        <v>0</v>
      </c>
      <c r="F163" s="75">
        <v>0</v>
      </c>
      <c r="G163" s="75">
        <v>0</v>
      </c>
      <c r="H163" s="75">
        <v>0</v>
      </c>
      <c r="I163" s="75">
        <v>0</v>
      </c>
      <c r="J163" s="75">
        <v>0</v>
      </c>
    </row>
    <row r="164" spans="1:10">
      <c r="A164" s="79" t="s">
        <v>4</v>
      </c>
      <c r="B164" s="81"/>
      <c r="C164" s="75">
        <v>0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</row>
    <row r="165" spans="1:10">
      <c r="A165" s="40" t="s">
        <v>32</v>
      </c>
      <c r="B165" s="81"/>
      <c r="C165" s="75">
        <v>0</v>
      </c>
      <c r="D165" s="75">
        <v>0</v>
      </c>
      <c r="E165" s="75">
        <v>0</v>
      </c>
      <c r="F165" s="75">
        <v>0</v>
      </c>
      <c r="G165" s="75">
        <v>0</v>
      </c>
      <c r="H165" s="75">
        <v>0</v>
      </c>
      <c r="I165" s="75">
        <v>0</v>
      </c>
      <c r="J165" s="75">
        <v>0</v>
      </c>
    </row>
    <row r="166" spans="1:10">
      <c r="A166" s="79" t="s">
        <v>7</v>
      </c>
      <c r="B166" s="81"/>
      <c r="C166" s="75">
        <v>0</v>
      </c>
      <c r="D166" s="75">
        <v>0</v>
      </c>
      <c r="E166" s="75">
        <v>0</v>
      </c>
      <c r="F166" s="75">
        <v>0</v>
      </c>
      <c r="G166" s="75">
        <v>0</v>
      </c>
      <c r="H166" s="75">
        <v>0</v>
      </c>
      <c r="I166" s="75">
        <v>0</v>
      </c>
      <c r="J166" s="75">
        <v>0</v>
      </c>
    </row>
    <row r="167" spans="1:10">
      <c r="A167" s="40" t="s">
        <v>10</v>
      </c>
      <c r="B167" s="81"/>
      <c r="C167" s="75">
        <v>0</v>
      </c>
      <c r="D167" s="75">
        <v>0</v>
      </c>
      <c r="E167" s="75">
        <v>0</v>
      </c>
      <c r="F167" s="75">
        <v>0</v>
      </c>
      <c r="G167" s="75">
        <v>0</v>
      </c>
      <c r="H167" s="75">
        <v>0</v>
      </c>
      <c r="I167" s="75">
        <v>0</v>
      </c>
      <c r="J167" s="75">
        <v>0</v>
      </c>
    </row>
    <row r="168" spans="1:10">
      <c r="A168" s="79" t="s">
        <v>9</v>
      </c>
      <c r="B168" s="81"/>
      <c r="C168" s="75">
        <v>0</v>
      </c>
      <c r="D168" s="75">
        <v>0</v>
      </c>
      <c r="E168" s="75">
        <v>0</v>
      </c>
      <c r="F168" s="75">
        <v>0</v>
      </c>
      <c r="G168" s="75">
        <v>0</v>
      </c>
      <c r="H168" s="75">
        <v>0</v>
      </c>
      <c r="I168" s="75">
        <v>0</v>
      </c>
      <c r="J168" s="75">
        <v>0</v>
      </c>
    </row>
    <row r="169" spans="1:10">
      <c r="A169" s="78" t="s">
        <v>6</v>
      </c>
      <c r="B169" s="10"/>
      <c r="C169" s="75">
        <v>0</v>
      </c>
      <c r="D169" s="75">
        <v>0</v>
      </c>
      <c r="E169" s="75">
        <v>0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</row>
    <row r="170" spans="1:10" ht="12" thickBot="1">
      <c r="A170" s="122" t="s">
        <v>46</v>
      </c>
      <c r="B170" s="123"/>
      <c r="C170" s="77">
        <f t="shared" ref="C170:E170" si="84">SUM(C155:C169)</f>
        <v>0</v>
      </c>
      <c r="D170" s="77">
        <f t="shared" si="84"/>
        <v>0</v>
      </c>
      <c r="E170" s="77">
        <f t="shared" si="84"/>
        <v>0</v>
      </c>
      <c r="F170" s="77">
        <f>SUM(F155:F169)</f>
        <v>201</v>
      </c>
      <c r="G170" s="77">
        <f>SUM(G155:G169)</f>
        <v>0</v>
      </c>
      <c r="H170" s="77">
        <f>SUM(H155:H169)</f>
        <v>133</v>
      </c>
      <c r="I170" s="77">
        <f>SUM(I155:I169)</f>
        <v>0</v>
      </c>
      <c r="J170" s="77">
        <f>SUM(J155:J169)</f>
        <v>0</v>
      </c>
    </row>
    <row r="171" spans="1:10" ht="12.75">
      <c r="C171" s="2"/>
      <c r="D171" s="2"/>
      <c r="E171" s="2"/>
      <c r="F171" s="2"/>
      <c r="G171" s="2"/>
      <c r="H171" s="2"/>
      <c r="I171" s="2"/>
      <c r="J171" s="2"/>
    </row>
    <row r="172" spans="1:10" ht="12.75">
      <c r="B172" s="52"/>
      <c r="C172" s="2"/>
      <c r="D172" s="2"/>
      <c r="E172" s="2"/>
      <c r="F172" s="2"/>
      <c r="G172" s="2"/>
      <c r="H172" s="2"/>
      <c r="I172" s="2"/>
      <c r="J172" s="2"/>
    </row>
    <row r="173" spans="1:10" ht="12.75">
      <c r="C173" s="2"/>
      <c r="D173" s="2"/>
      <c r="E173" s="2"/>
      <c r="F173" s="2"/>
      <c r="G173" s="2"/>
      <c r="H173" s="2"/>
      <c r="I173" s="2"/>
      <c r="J173" s="2"/>
    </row>
    <row r="174" spans="1:10" ht="12.75">
      <c r="B174" s="52"/>
      <c r="C174" s="2"/>
      <c r="D174" s="2"/>
      <c r="E174" s="2"/>
      <c r="F174" s="2"/>
      <c r="G174" s="2"/>
      <c r="H174" s="2"/>
      <c r="I174" s="2"/>
      <c r="J174" s="2"/>
    </row>
    <row r="175" spans="1:10" ht="12.75">
      <c r="C175" s="2"/>
      <c r="D175" s="2"/>
      <c r="E175" s="2"/>
      <c r="F175" s="2"/>
      <c r="G175" s="2"/>
      <c r="H175" s="2"/>
      <c r="I175" s="2"/>
      <c r="J175" s="2"/>
    </row>
    <row r="176" spans="1:10" ht="12.75">
      <c r="B176" s="52"/>
      <c r="C176" s="2"/>
      <c r="D176" s="2"/>
      <c r="E176" s="2"/>
      <c r="F176" s="2"/>
      <c r="G176" s="2"/>
      <c r="H176" s="2"/>
      <c r="I176" s="2"/>
      <c r="J176" s="2"/>
    </row>
    <row r="177" spans="2:10" ht="12.75">
      <c r="C177" s="2"/>
      <c r="D177" s="2"/>
      <c r="E177" s="2"/>
      <c r="F177" s="2"/>
      <c r="G177" s="2"/>
      <c r="H177" s="2"/>
      <c r="I177" s="2"/>
      <c r="J177" s="2"/>
    </row>
    <row r="178" spans="2:10">
      <c r="C178" s="14"/>
      <c r="D178" s="14"/>
      <c r="E178" s="14"/>
      <c r="F178" s="14"/>
      <c r="G178" s="14"/>
      <c r="H178" s="14"/>
      <c r="I178" s="14"/>
      <c r="J178" s="14"/>
    </row>
    <row r="179" spans="2:10">
      <c r="B179" s="52"/>
    </row>
  </sheetData>
  <mergeCells count="10">
    <mergeCell ref="A154:B154"/>
    <mergeCell ref="A170:B170"/>
    <mergeCell ref="A148:B148"/>
    <mergeCell ref="A42:B42"/>
    <mergeCell ref="A96:B96"/>
    <mergeCell ref="A132:B132"/>
    <mergeCell ref="A58:B58"/>
    <mergeCell ref="A112:B112"/>
    <mergeCell ref="A114:B114"/>
    <mergeCell ref="A130:B130"/>
  </mergeCells>
  <phoneticPr fontId="0" type="noConversion"/>
  <printOptions horizontalCentered="1"/>
  <pageMargins left="0" right="0" top="1.5748031496062993" bottom="0.98425196850393704" header="0.39370078740157483" footer="0.39370078740157483"/>
  <pageSetup paperSize="9" scale="86" orientation="portrait" horizontalDpi="4294967292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rowBreaks count="2" manualBreakCount="2">
    <brk id="58" max="33" man="1"/>
    <brk id="112" max="3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Normal="100" zoomScaleSheetLayoutView="100" workbookViewId="0">
      <selection activeCell="A3" sqref="A3"/>
    </sheetView>
  </sheetViews>
  <sheetFormatPr baseColWidth="10" defaultColWidth="12" defaultRowHeight="11.25"/>
  <cols>
    <col min="1" max="1" width="20" style="14" customWidth="1"/>
    <col min="2" max="2" width="31.28515625" style="14" bestFit="1" customWidth="1"/>
    <col min="3" max="10" width="6.140625" style="14" bestFit="1" customWidth="1"/>
    <col min="11" max="16384" width="12" style="14"/>
  </cols>
  <sheetData>
    <row r="1" spans="1:10">
      <c r="A1" s="108" t="s">
        <v>70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8" t="s">
        <v>71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06"/>
      <c r="B3" s="106"/>
      <c r="C3" s="107"/>
      <c r="D3" s="107"/>
      <c r="E3" s="107"/>
      <c r="F3" s="107"/>
      <c r="G3" s="107"/>
      <c r="H3" s="107"/>
      <c r="I3" s="107"/>
      <c r="J3" s="107"/>
    </row>
    <row r="4" spans="1:10">
      <c r="A4" s="94" t="s">
        <v>43</v>
      </c>
      <c r="B4" s="95" t="s">
        <v>44</v>
      </c>
      <c r="C4" s="87">
        <v>2011</v>
      </c>
      <c r="D4" s="87">
        <v>2012</v>
      </c>
      <c r="E4" s="87">
        <v>2013</v>
      </c>
      <c r="F4" s="87">
        <v>2014</v>
      </c>
      <c r="G4" s="87">
        <v>2015</v>
      </c>
      <c r="H4" s="87">
        <v>2016</v>
      </c>
      <c r="I4" s="87">
        <v>2017</v>
      </c>
      <c r="J4" s="87">
        <v>2018</v>
      </c>
    </row>
    <row r="5" spans="1:10" s="17" customFormat="1" ht="24.75" customHeight="1">
      <c r="A5" s="126" t="s">
        <v>15</v>
      </c>
      <c r="B5" s="83" t="s">
        <v>27</v>
      </c>
      <c r="C5" s="85">
        <v>55</v>
      </c>
      <c r="D5" s="85">
        <v>0</v>
      </c>
      <c r="E5" s="85">
        <v>0</v>
      </c>
      <c r="F5" s="85">
        <v>0</v>
      </c>
      <c r="G5" s="85">
        <v>0</v>
      </c>
      <c r="H5" s="85">
        <v>38</v>
      </c>
      <c r="I5" s="85">
        <v>0</v>
      </c>
      <c r="J5" s="85">
        <v>0</v>
      </c>
    </row>
    <row r="6" spans="1:10" s="17" customFormat="1" ht="24.75" customHeight="1">
      <c r="A6" s="127"/>
      <c r="B6" s="83" t="s">
        <v>35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0</v>
      </c>
    </row>
    <row r="7" spans="1:10" s="17" customFormat="1" ht="24.75" customHeight="1">
      <c r="A7" s="127"/>
      <c r="B7" s="84" t="s">
        <v>51</v>
      </c>
      <c r="C7" s="85"/>
      <c r="D7" s="85"/>
      <c r="E7" s="85"/>
      <c r="F7" s="85"/>
      <c r="G7" s="85">
        <v>289</v>
      </c>
      <c r="H7" s="85">
        <v>40</v>
      </c>
      <c r="I7" s="85">
        <v>0</v>
      </c>
      <c r="J7" s="85">
        <v>3</v>
      </c>
    </row>
    <row r="8" spans="1:10" s="17" customFormat="1" ht="27" customHeight="1">
      <c r="A8" s="127"/>
      <c r="B8" s="83" t="s">
        <v>37</v>
      </c>
      <c r="C8" s="85">
        <v>181</v>
      </c>
      <c r="D8" s="85">
        <v>0</v>
      </c>
      <c r="E8" s="85">
        <v>0</v>
      </c>
      <c r="F8" s="85">
        <v>126</v>
      </c>
      <c r="G8" s="85">
        <v>0</v>
      </c>
      <c r="H8" s="85">
        <v>0</v>
      </c>
      <c r="I8" s="85">
        <v>0</v>
      </c>
      <c r="J8" s="85">
        <v>0</v>
      </c>
    </row>
    <row r="9" spans="1:10" s="17" customFormat="1" ht="27" customHeight="1">
      <c r="A9" s="127"/>
      <c r="B9" s="113" t="s">
        <v>36</v>
      </c>
      <c r="C9" s="86">
        <v>344</v>
      </c>
      <c r="D9" s="86">
        <v>142</v>
      </c>
      <c r="E9" s="86">
        <v>129</v>
      </c>
      <c r="F9" s="86">
        <v>173</v>
      </c>
      <c r="G9" s="86">
        <v>547</v>
      </c>
      <c r="H9" s="86">
        <v>0</v>
      </c>
      <c r="I9" s="86">
        <v>0</v>
      </c>
      <c r="J9" s="86">
        <v>0</v>
      </c>
    </row>
    <row r="10" spans="1:10" s="17" customFormat="1" ht="24.75" customHeight="1">
      <c r="A10" s="128"/>
      <c r="B10" s="84" t="s">
        <v>60</v>
      </c>
      <c r="C10" s="90"/>
      <c r="D10" s="90"/>
      <c r="E10" s="90"/>
      <c r="F10" s="90"/>
      <c r="G10" s="90"/>
      <c r="H10" s="90">
        <v>86</v>
      </c>
      <c r="I10" s="90"/>
      <c r="J10" s="90"/>
    </row>
    <row r="11" spans="1:10" s="17" customFormat="1">
      <c r="A11" s="69" t="s">
        <v>33</v>
      </c>
      <c r="B11" s="46"/>
      <c r="C11" s="88">
        <f t="shared" ref="C11:E11" si="0">SUM(C5:C10)</f>
        <v>580</v>
      </c>
      <c r="D11" s="88">
        <f t="shared" si="0"/>
        <v>142</v>
      </c>
      <c r="E11" s="88">
        <f t="shared" si="0"/>
        <v>129</v>
      </c>
      <c r="F11" s="88">
        <f>SUM(F5:F10)</f>
        <v>299</v>
      </c>
      <c r="G11" s="88">
        <f>SUM(G5:G10)</f>
        <v>836</v>
      </c>
      <c r="H11" s="88">
        <f>SUM(H5:H10)</f>
        <v>164</v>
      </c>
      <c r="I11" s="88">
        <f>SUM(I5:I10)</f>
        <v>0</v>
      </c>
      <c r="J11" s="88">
        <f>SUM(J5:J10)</f>
        <v>3</v>
      </c>
    </row>
    <row r="12" spans="1:10" s="17" customFormat="1" ht="27" customHeight="1">
      <c r="A12" s="129" t="s">
        <v>16</v>
      </c>
      <c r="B12" s="83" t="s">
        <v>27</v>
      </c>
      <c r="C12" s="85">
        <v>70</v>
      </c>
      <c r="D12" s="85">
        <v>70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</row>
    <row r="13" spans="1:10" s="17" customFormat="1" ht="25.5" customHeight="1">
      <c r="A13" s="130"/>
      <c r="B13" s="83" t="s">
        <v>35</v>
      </c>
      <c r="C13" s="85">
        <v>0</v>
      </c>
      <c r="D13" s="85"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</row>
    <row r="14" spans="1:10" s="17" customFormat="1" ht="25.5" customHeight="1">
      <c r="A14" s="130"/>
      <c r="B14" s="84" t="s">
        <v>51</v>
      </c>
      <c r="C14" s="85"/>
      <c r="D14" s="85"/>
      <c r="E14" s="85"/>
      <c r="F14" s="85"/>
      <c r="G14" s="85"/>
      <c r="H14" s="85">
        <v>0</v>
      </c>
      <c r="I14" s="85">
        <v>0</v>
      </c>
      <c r="J14" s="85">
        <v>0</v>
      </c>
    </row>
    <row r="15" spans="1:10" s="17" customFormat="1" ht="22.5">
      <c r="A15" s="130"/>
      <c r="B15" s="83" t="s">
        <v>37</v>
      </c>
      <c r="C15" s="85">
        <v>87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</row>
    <row r="16" spans="1:10" s="17" customFormat="1" ht="22.5">
      <c r="A16" s="130"/>
      <c r="B16" s="113" t="s">
        <v>36</v>
      </c>
      <c r="C16" s="85">
        <v>616</v>
      </c>
      <c r="D16" s="85">
        <v>102</v>
      </c>
      <c r="E16" s="85">
        <v>196</v>
      </c>
      <c r="F16" s="85">
        <v>40</v>
      </c>
      <c r="G16" s="85">
        <v>99</v>
      </c>
      <c r="H16" s="85">
        <v>0</v>
      </c>
      <c r="I16" s="85">
        <v>48</v>
      </c>
      <c r="J16" s="85">
        <v>0</v>
      </c>
    </row>
    <row r="17" spans="1:10" s="17" customFormat="1" ht="27" customHeight="1">
      <c r="A17" s="131"/>
      <c r="B17" s="84" t="s">
        <v>60</v>
      </c>
      <c r="C17" s="90"/>
      <c r="D17" s="90"/>
      <c r="E17" s="90"/>
      <c r="F17" s="90"/>
      <c r="G17" s="90"/>
      <c r="H17" s="90"/>
      <c r="I17" s="90"/>
      <c r="J17" s="90">
        <v>0</v>
      </c>
    </row>
    <row r="18" spans="1:10" s="17" customFormat="1">
      <c r="A18" s="69" t="s">
        <v>33</v>
      </c>
      <c r="B18" s="46"/>
      <c r="C18" s="88">
        <f t="shared" ref="C18:E18" si="1">SUM(C12:C17)</f>
        <v>773</v>
      </c>
      <c r="D18" s="88">
        <f t="shared" si="1"/>
        <v>172</v>
      </c>
      <c r="E18" s="88">
        <f t="shared" si="1"/>
        <v>196</v>
      </c>
      <c r="F18" s="88">
        <f>SUM(F12:F17)</f>
        <v>40</v>
      </c>
      <c r="G18" s="88">
        <f>SUM(G12:G17)</f>
        <v>99</v>
      </c>
      <c r="H18" s="88">
        <f>SUM(H12:H17)</f>
        <v>0</v>
      </c>
      <c r="I18" s="88">
        <f>SUM(I12:I17)</f>
        <v>48</v>
      </c>
      <c r="J18" s="88">
        <f>SUM(J12:J17)</f>
        <v>0</v>
      </c>
    </row>
    <row r="19" spans="1:10" s="17" customFormat="1" ht="25.5" customHeight="1">
      <c r="A19" s="126" t="s">
        <v>3</v>
      </c>
      <c r="B19" s="83" t="s">
        <v>27</v>
      </c>
      <c r="C19" s="85">
        <v>0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</row>
    <row r="20" spans="1:10" s="17" customFormat="1" ht="25.5" customHeight="1">
      <c r="A20" s="127"/>
      <c r="B20" s="83" t="s">
        <v>35</v>
      </c>
      <c r="C20" s="85">
        <v>272</v>
      </c>
      <c r="D20" s="85">
        <v>90</v>
      </c>
      <c r="E20" s="85">
        <v>80</v>
      </c>
      <c r="F20" s="85">
        <v>171</v>
      </c>
      <c r="G20" s="85">
        <v>0</v>
      </c>
      <c r="H20" s="85">
        <v>0</v>
      </c>
      <c r="I20" s="85">
        <v>0</v>
      </c>
      <c r="J20" s="85">
        <v>0</v>
      </c>
    </row>
    <row r="21" spans="1:10" s="17" customFormat="1" ht="25.5" customHeight="1">
      <c r="A21" s="127"/>
      <c r="B21" s="84" t="s">
        <v>51</v>
      </c>
      <c r="C21" s="85"/>
      <c r="D21" s="85"/>
      <c r="E21" s="85"/>
      <c r="F21" s="85"/>
      <c r="G21" s="85"/>
      <c r="H21" s="85">
        <v>0</v>
      </c>
      <c r="I21" s="85">
        <v>0</v>
      </c>
      <c r="J21" s="85">
        <v>0</v>
      </c>
    </row>
    <row r="22" spans="1:10" s="17" customFormat="1" ht="25.5" customHeight="1">
      <c r="A22" s="127"/>
      <c r="B22" s="83" t="s">
        <v>37</v>
      </c>
      <c r="C22" s="85">
        <v>668</v>
      </c>
      <c r="D22" s="85">
        <v>84</v>
      </c>
      <c r="E22" s="85">
        <v>0</v>
      </c>
      <c r="F22" s="85">
        <v>314</v>
      </c>
      <c r="G22" s="85">
        <v>0</v>
      </c>
      <c r="H22" s="85">
        <v>0</v>
      </c>
      <c r="I22" s="85">
        <v>0</v>
      </c>
      <c r="J22" s="85">
        <v>0</v>
      </c>
    </row>
    <row r="23" spans="1:10" s="17" customFormat="1" ht="25.5" customHeight="1">
      <c r="A23" s="127"/>
      <c r="B23" s="113" t="s">
        <v>36</v>
      </c>
      <c r="C23" s="85">
        <v>1115</v>
      </c>
      <c r="D23" s="85">
        <v>1446</v>
      </c>
      <c r="E23" s="85">
        <v>419</v>
      </c>
      <c r="F23" s="85">
        <v>87</v>
      </c>
      <c r="G23" s="85">
        <v>0</v>
      </c>
      <c r="H23" s="85">
        <v>35</v>
      </c>
      <c r="I23" s="85">
        <v>0</v>
      </c>
      <c r="J23" s="85">
        <v>40</v>
      </c>
    </row>
    <row r="24" spans="1:10" s="17" customFormat="1" ht="26.25" customHeight="1">
      <c r="A24" s="128"/>
      <c r="B24" s="84" t="s">
        <v>60</v>
      </c>
      <c r="C24" s="90"/>
      <c r="D24" s="90"/>
      <c r="E24" s="90"/>
      <c r="F24" s="90">
        <v>79</v>
      </c>
      <c r="G24" s="90"/>
      <c r="H24" s="90"/>
      <c r="I24" s="90">
        <v>0</v>
      </c>
      <c r="J24" s="90">
        <v>0</v>
      </c>
    </row>
    <row r="25" spans="1:10" s="17" customFormat="1">
      <c r="A25" s="69" t="s">
        <v>33</v>
      </c>
      <c r="B25" s="46"/>
      <c r="C25" s="88">
        <f t="shared" ref="C25:E25" si="2">SUM(C19:C24)</f>
        <v>2055</v>
      </c>
      <c r="D25" s="88">
        <f t="shared" si="2"/>
        <v>1620</v>
      </c>
      <c r="E25" s="88">
        <f t="shared" si="2"/>
        <v>499</v>
      </c>
      <c r="F25" s="88">
        <f>SUM(F19:F24)</f>
        <v>651</v>
      </c>
      <c r="G25" s="88">
        <f>SUM(G19:G24)</f>
        <v>0</v>
      </c>
      <c r="H25" s="88">
        <f>SUM(H19:H24)</f>
        <v>35</v>
      </c>
      <c r="I25" s="88">
        <f>SUM(I19:I24)</f>
        <v>0</v>
      </c>
      <c r="J25" s="88">
        <f>SUM(J19:J24)</f>
        <v>40</v>
      </c>
    </row>
    <row r="26" spans="1:10" ht="12" thickBot="1">
      <c r="A26" s="70" t="s">
        <v>34</v>
      </c>
      <c r="B26" s="71"/>
      <c r="C26" s="89">
        <f t="shared" ref="C26:E26" si="3">SUM(C25,C18,C11)</f>
        <v>3408</v>
      </c>
      <c r="D26" s="89">
        <f t="shared" si="3"/>
        <v>1934</v>
      </c>
      <c r="E26" s="89">
        <f t="shared" si="3"/>
        <v>824</v>
      </c>
      <c r="F26" s="89">
        <f>SUM(F25,F18,F11)</f>
        <v>990</v>
      </c>
      <c r="G26" s="89">
        <f>SUM(G25,G18,G11)</f>
        <v>935</v>
      </c>
      <c r="H26" s="89">
        <f>SUM(H25,H18,H11)</f>
        <v>199</v>
      </c>
      <c r="I26" s="89">
        <f>SUM(I25,I18,I11)</f>
        <v>48</v>
      </c>
      <c r="J26" s="89">
        <f>SUM(J25,J18,J11)</f>
        <v>43</v>
      </c>
    </row>
    <row r="28" spans="1:10">
      <c r="A28" s="25" t="s">
        <v>20</v>
      </c>
    </row>
    <row r="29" spans="1:10">
      <c r="A29" s="25" t="s">
        <v>17</v>
      </c>
    </row>
    <row r="30" spans="1:10">
      <c r="A30" s="72" t="str">
        <f>'Viviendas Terminadas'!A68</f>
        <v>Azkenengo eguneratzea 2018/04/16 - Última actualización a 16/04/2018</v>
      </c>
      <c r="B30" s="72"/>
      <c r="C30" s="72"/>
      <c r="D30" s="72"/>
      <c r="E30" s="72"/>
      <c r="F30" s="72"/>
      <c r="G30" s="72"/>
      <c r="H30" s="72"/>
      <c r="I30" s="72"/>
      <c r="J30" s="72"/>
    </row>
    <row r="34" spans="1:10">
      <c r="A34" s="50"/>
      <c r="C34" s="17"/>
      <c r="D34" s="17"/>
      <c r="E34" s="17"/>
      <c r="F34" s="17"/>
      <c r="G34" s="17"/>
      <c r="H34" s="17"/>
      <c r="I34" s="17"/>
      <c r="J34" s="17"/>
    </row>
    <row r="46" spans="1:10" ht="71.25" customHeight="1"/>
  </sheetData>
  <mergeCells count="3">
    <mergeCell ref="A5:A10"/>
    <mergeCell ref="A12:A17"/>
    <mergeCell ref="A19:A24"/>
  </mergeCells>
  <phoneticPr fontId="0" type="noConversion"/>
  <printOptions horizontalCentered="1"/>
  <pageMargins left="0" right="0" top="1.5748031496062993" bottom="0.98425196850393704" header="0.39370078740157483" footer="0.39370078740157483"/>
  <pageSetup paperSize="9" orientation="portrait" horizontalDpi="4294967292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Viviendas Terminadas</vt:lpstr>
      <vt:lpstr>Terminadas publica</vt:lpstr>
      <vt:lpstr>Vivi. Terminadas Alquiler</vt:lpstr>
      <vt:lpstr>Vivi. termi Area Funcional</vt:lpstr>
      <vt:lpstr>Vivi Termi Capitales</vt:lpstr>
      <vt:lpstr>'Terminadas publica'!Área_de_impresión</vt:lpstr>
      <vt:lpstr>'Vivi Termi Capitales'!Área_de_impresión</vt:lpstr>
      <vt:lpstr>'Vivi. termi Area Funcional'!Área_de_impresión</vt:lpstr>
      <vt:lpstr>'Vivi. Terminadas Alquiler'!Área_de_impresión</vt:lpstr>
      <vt:lpstr>'Viviendas Terminadas'!Área_de_impresión</vt:lpstr>
      <vt:lpstr>'Vivi. termi Area Funcional'!Títulos_a_imprimir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Azterlanak, plangintza eta aurr</dc:creator>
  <cp:lastModifiedBy>Palacios Navarro, Amaya</cp:lastModifiedBy>
  <cp:lastPrinted>2018-04-17T12:59:54Z</cp:lastPrinted>
  <dcterms:created xsi:type="dcterms:W3CDTF">1998-10-07T11:16:46Z</dcterms:created>
  <dcterms:modified xsi:type="dcterms:W3CDTF">2018-04-17T13:12:33Z</dcterms:modified>
</cp:coreProperties>
</file>